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TOM_DATA\LIGNOMAT\SLUŽBY\AA_FORMULÁŘE\WEB-VERZE\"/>
    </mc:Choice>
  </mc:AlternateContent>
  <xr:revisionPtr revIDLastSave="0" documentId="13_ncr:1_{86E42C50-5440-415E-9E3E-4076B5E03204}" xr6:coauthVersionLast="45" xr6:coauthVersionMax="45" xr10:uidLastSave="{00000000-0000-0000-0000-000000000000}"/>
  <workbookProtection workbookAlgorithmName="SHA-512" workbookHashValue="7znQT2BdlF1tKXdDo8GezjAcDIFdxHQKSnZjSALqwTucUNDkh/8n7c0lQKUK9yTRxk1QHblAQusmCI6yFFlEgg==" workbookSaltValue="pJlXK5/9aIIiB1d5eJXOGw==" workbookSpinCount="100000" lockStructure="1"/>
  <bookViews>
    <workbookView xWindow="-108" yWindow="-108" windowWidth="23256" windowHeight="12720" tabRatio="728" xr2:uid="{472D0FD6-EAFD-4FDD-8A98-7D109C7111E7}"/>
  </bookViews>
  <sheets>
    <sheet name="Výpis 1" sheetId="1" r:id="rId1"/>
    <sheet name="Výpis 2" sheetId="16" r:id="rId2"/>
    <sheet name="Výpis 3" sheetId="17" r:id="rId3"/>
    <sheet name="Výpis 4" sheetId="18" r:id="rId4"/>
  </sheets>
  <definedNames>
    <definedName name="_xlnm.Print_Area" localSheetId="0">'Výpis 1'!$A$1:$L$44</definedName>
    <definedName name="_xlnm.Print_Area" localSheetId="1">'Výpis 2'!$A$1:$L$46</definedName>
    <definedName name="_xlnm.Print_Area" localSheetId="2">'Výpis 3'!$A$1:$L$45</definedName>
    <definedName name="_xlnm.Print_Area" localSheetId="3">'Výpis 4'!$A$1:$L$45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8" l="1"/>
  <c r="A1" i="17" s="1"/>
  <c r="A1" i="16" s="1"/>
  <c r="A1" i="1" l="1"/>
  <c r="A45" i="18" l="1"/>
  <c r="A45" i="17"/>
  <c r="A46" i="16"/>
  <c r="H1" i="18" l="1"/>
  <c r="H1" i="17"/>
  <c r="H1" i="16"/>
  <c r="M6" i="1" l="1"/>
  <c r="C3" i="17" l="1"/>
  <c r="C3" i="18"/>
  <c r="C2" i="18"/>
  <c r="C2" i="17"/>
  <c r="C2" i="16"/>
  <c r="E1" i="18"/>
  <c r="E1" i="17"/>
  <c r="E1" i="16"/>
  <c r="C4" i="16" l="1"/>
  <c r="C4" i="18"/>
  <c r="C4" i="17"/>
  <c r="M44" i="18" l="1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H10" i="18"/>
  <c r="H7" i="18"/>
  <c r="H10" i="17"/>
  <c r="H7" i="17"/>
  <c r="H7" i="16"/>
  <c r="H10" i="16"/>
  <c r="C3" i="16"/>
  <c r="M20" i="16" l="1"/>
  <c r="M21" i="16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19" i="16"/>
  <c r="M18" i="16"/>
  <c r="M17" i="16"/>
  <c r="M16" i="16"/>
  <c r="M15" i="16"/>
  <c r="M4" i="1"/>
  <c r="M2" i="1" l="1"/>
  <c r="M3" i="1"/>
  <c r="M44" i="1"/>
  <c r="M14" i="18" l="1"/>
  <c r="M14" i="16" l="1"/>
  <c r="M14" i="17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15" i="1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Pelisek</author>
  </authors>
  <commentList>
    <comment ref="H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Po předchozí domluvě s námi lze dopsat "Vlastní v dílně Ligno mat", "Doprava" nebo "Doprava Ligno mat"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Délka dílce = rozměr podél let dekoru</t>
        </r>
      </text>
    </comment>
    <comment ref="E13" authorId="0" shapeId="0" xr:uid="{60F0DC5E-119F-4EAC-A2E2-608C0D35D231}">
      <text>
        <r>
          <rPr>
            <b/>
            <sz val="9"/>
            <color indexed="81"/>
            <rFont val="Tahoma"/>
            <family val="2"/>
            <charset val="238"/>
          </rPr>
          <t>Napište nebo vyberte požadovanou hranu ze seznamu:
- "1" značí ABS hranu o síle 1 mm
- "2" značí ABS hranu o síle 2 mm
- "5" značí ABS hranu o síle 0,5 mm
- "8" značí ABS hranu o síle 0,8 mm
- "p" značí hranění impregnovaným papírem
- "f" značí falcování hrany
- "5f" značí olepení 0,5 mm + falcování
- "pf" značí olepení papírem + falcování</t>
        </r>
      </text>
    </comment>
    <comment ref="F13" authorId="0" shapeId="0" xr:uid="{4458AE8E-B636-45CF-9AB3-23A1AA508105}">
      <text>
        <r>
          <rPr>
            <b/>
            <sz val="9"/>
            <color indexed="81"/>
            <rFont val="Tahoma"/>
            <family val="2"/>
            <charset val="238"/>
          </rPr>
          <t>Napište nebo vyberte požadovanou hranu ze seznamu:
- "1" značí ABS hranu o síle 1 mm
- "2" značí ABS hranu o síle 2 mm
- "5" značí ABS hranu o síle 0,5 mm
- "8" značí ABS hranu o síle 0,8 mm
- "p" značí hranění impregnovaným papírem
- "f" značí falcování hrany
- "5f" značí olepení 0,5 mm + falcování
- "pf" značí olepení papírem + falcování</t>
        </r>
      </text>
    </comment>
    <comment ref="G1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Šířka dílce = rozměr napříč let dekoru</t>
        </r>
      </text>
    </comment>
    <comment ref="H13" authorId="0" shapeId="0" xr:uid="{4CD57975-2046-43C1-9ED6-84E901C7FE1A}">
      <text>
        <r>
          <rPr>
            <b/>
            <sz val="9"/>
            <color indexed="81"/>
            <rFont val="Tahoma"/>
            <family val="2"/>
            <charset val="238"/>
          </rPr>
          <t>Napište nebo vyberte požadovanou hranu ze seznamu:
- "1" značí ABS hranu o síle 1 mm
- "2" značí ABS hranu o síle 2 mm
- "5" značí ABS hranu o síle 0,5 mm
- "8" značí ABS hranu o síle 0,8 mm
- "p" značí hranění impregnovaným papírem
- "f" značí falcování hrany
- "5f" značí olepení 0,5 mm + falcování
- "pf" značí olepení papírem + falcování</t>
        </r>
      </text>
    </comment>
    <comment ref="I13" authorId="0" shapeId="0" xr:uid="{1EE81B2F-763B-423D-BCCA-728CE7776322}">
      <text>
        <r>
          <rPr>
            <b/>
            <sz val="9"/>
            <color indexed="81"/>
            <rFont val="Tahoma"/>
            <family val="2"/>
            <charset val="238"/>
          </rPr>
          <t>Napište nebo vyberte požadovanou hranu ze seznamu:
- "1" značí ABS hranu o síle 1 mm
- "2" značí ABS hranu o síle 2 mm
- "5" značí ABS hranu o síle 0,5 mm
- "8" značí ABS hranu o síle 0,8 mm
- "p" značí hranění impregnovaným papírem
- "f" značí falcování hrany
- "5f" značí olepení 0,5 mm + falcování
- "pf" značí olepení papírem + falcování</t>
        </r>
      </text>
    </comment>
    <comment ref="K1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V případě, že požadovaný dílec má být tuplovaný (zdvojený) ze stejného materiálu, označte jej pomocí písmene "x".
Pokud má být dílec tuplovaný jen částečně (pohledově), nebo z jiného materiálu, vložte "xx", a materiál/požadavek upřesnětě v poznámce.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Pelisek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Po předchozí domluvě s námi lze dopsat "Vlastní v dílně Ligno mat", "Doprava" nebo "Doprava Ligno mat" </t>
        </r>
      </text>
    </comment>
    <comment ref="K13" authorId="0" shapeId="0" xr:uid="{45B8A79D-0967-4A9F-9D6E-E75C9C65E290}">
      <text>
        <r>
          <rPr>
            <b/>
            <sz val="9"/>
            <color indexed="81"/>
            <rFont val="Tahoma"/>
            <family val="2"/>
            <charset val="238"/>
          </rPr>
          <t>V případě, že požadovaný dílec má být tuplovaný (zdvojený) ze stejného materiálu, označte jej pomocí písmene "x".
Pokud má být dílec tuplovaný jen částečně (pohledově), nebo z jiného materiálu, vložte "xx", a materiál/požadavek upřesnětě v poznámce.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Pelisek</author>
  </authors>
  <commentList>
    <comment ref="H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Po předchozí domluvě s námi lze dopsat "Vlastní v dílně Ligno mat", "Doprava" nebo "Doprava Ligno mat"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Pelisek</author>
  </authors>
  <commentList>
    <comment ref="H7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Po předchozí domluvě s námi lze dopsat "Vlastní v dílně Ligno mat", "Doprava" nebo "Doprava Ligno mat" </t>
        </r>
      </text>
    </comment>
  </commentList>
</comments>
</file>

<file path=xl/sharedStrings.xml><?xml version="1.0" encoding="utf-8"?>
<sst xmlns="http://schemas.openxmlformats.org/spreadsheetml/2006/main" count="154" uniqueCount="44">
  <si>
    <t>www.lignomat.cz</t>
  </si>
  <si>
    <t>obchod@lignomat.cz</t>
  </si>
  <si>
    <t>Kontrolní pole</t>
  </si>
  <si>
    <t>ABS 22x1 mm</t>
  </si>
  <si>
    <t>ABS 22x0,5 mm</t>
  </si>
  <si>
    <t>ABS 22x2 mm</t>
  </si>
  <si>
    <t>TUPL</t>
  </si>
  <si>
    <t>Díl</t>
  </si>
  <si>
    <t>Plošný materiál</t>
  </si>
  <si>
    <t>Odběratel</t>
  </si>
  <si>
    <t>Telefon</t>
  </si>
  <si>
    <t>Adresa</t>
  </si>
  <si>
    <t>Způsob odběru</t>
  </si>
  <si>
    <t>Požadovaný termín dodání</t>
  </si>
  <si>
    <t>Dodavatel</t>
  </si>
  <si>
    <t>Mobil</t>
  </si>
  <si>
    <t>E-mail</t>
  </si>
  <si>
    <t>Web</t>
  </si>
  <si>
    <t>ABS 42x0,5 mm</t>
  </si>
  <si>
    <t>ABS 42x1 mm</t>
  </si>
  <si>
    <t>ABS 42x2 mm</t>
  </si>
  <si>
    <t>Tento list slouží pro doplnění zakázky z listu "Výpis 1".</t>
  </si>
  <si>
    <t>ABS 22x0,8 mm</t>
  </si>
  <si>
    <t>ABS 42x0,8 mm</t>
  </si>
  <si>
    <t>2. materiál na tupl</t>
  </si>
  <si>
    <t>Ligno mat s.r.o.</t>
  </si>
  <si>
    <t>hrana 1</t>
  </si>
  <si>
    <t>hrana 2</t>
  </si>
  <si>
    <t>hrana 3</t>
  </si>
  <si>
    <t>hrana 4</t>
  </si>
  <si>
    <t>Poznámka k dílci</t>
  </si>
  <si>
    <t>Počet kusů</t>
  </si>
  <si>
    <r>
      <t xml:space="preserve">Délka [mm]*  </t>
    </r>
    <r>
      <rPr>
        <sz val="9"/>
        <rFont val="Calibri"/>
        <family val="2"/>
        <charset val="238"/>
        <scheme val="minor"/>
      </rPr>
      <t>(</t>
    </r>
    <r>
      <rPr>
        <i/>
        <sz val="9"/>
        <rFont val="Calibri"/>
        <family val="2"/>
        <charset val="238"/>
        <scheme val="minor"/>
      </rPr>
      <t>včetně hrany)</t>
    </r>
  </si>
  <si>
    <r>
      <t xml:space="preserve">Šířka [mm]* </t>
    </r>
    <r>
      <rPr>
        <sz val="9"/>
        <rFont val="Calibri"/>
        <family val="2"/>
        <charset val="238"/>
        <scheme val="minor"/>
      </rPr>
      <t>(</t>
    </r>
    <r>
      <rPr>
        <i/>
        <sz val="9"/>
        <rFont val="Calibri"/>
        <family val="2"/>
        <charset val="238"/>
        <scheme val="minor"/>
      </rPr>
      <t>včetně hrany)</t>
    </r>
  </si>
  <si>
    <t>Výpis 4</t>
  </si>
  <si>
    <t>Výpis 3</t>
  </si>
  <si>
    <t>Výpis 2</t>
  </si>
  <si>
    <t>Výpis 1</t>
  </si>
  <si>
    <t>Zakázka / sestava</t>
  </si>
  <si>
    <t>Materiály / katalogové číslo</t>
  </si>
  <si>
    <r>
      <t xml:space="preserve">Označení dílce 
</t>
    </r>
    <r>
      <rPr>
        <i/>
        <sz val="10"/>
        <rFont val="Calibri"/>
        <family val="2"/>
        <charset val="238"/>
        <scheme val="minor"/>
      </rPr>
      <t>číslování hran -&gt;</t>
    </r>
  </si>
  <si>
    <t>Vlastní v prodejně Ligno mat</t>
  </si>
  <si>
    <t>Vyhrazujeme si právo změny cen materiálů i služeb. © Ligno mat s.r.o. 2020</t>
  </si>
  <si>
    <t>v80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</si>
</sst>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č&quot;* #,##0.00_);_(&quot;Kč&quot;* \(#,##0.00\);_(&quot;Kč&quot;* &quot;-&quot;??_);_(@_)"/>
    <numFmt numFmtId="165" formatCode="0.0"/>
    <numFmt numFmtId="166" formatCode="###,###,###"/>
    <numFmt numFmtId="167" formatCode="dddd\ d/m/yyyy"/>
  </numFmts>
  <fonts count="20" x14ac:knownFonts="1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Lucida Sans Unicod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Border="1"/>
    <xf numFmtId="0" fontId="0" fillId="0" borderId="2" xfId="0" applyBorder="1"/>
    <xf numFmtId="0" fontId="6" fillId="0" borderId="0" xfId="0" applyFont="1"/>
    <xf numFmtId="0" fontId="5" fillId="0" borderId="27" xfId="0" applyFont="1" applyBorder="1" applyProtection="1">
      <protection hidden="1"/>
    </xf>
    <xf numFmtId="0" fontId="5" fillId="0" borderId="29" xfId="0" applyFont="1" applyBorder="1" applyProtection="1">
      <protection hidden="1"/>
    </xf>
    <xf numFmtId="0" fontId="0" fillId="0" borderId="0" xfId="0" applyFill="1"/>
    <xf numFmtId="0" fontId="0" fillId="0" borderId="0" xfId="0" applyBorder="1" applyProtection="1"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protection hidden="1"/>
    </xf>
    <xf numFmtId="0" fontId="6" fillId="0" borderId="0" xfId="0" applyFont="1" applyProtection="1">
      <protection hidden="1"/>
    </xf>
    <xf numFmtId="0" fontId="5" fillId="0" borderId="29" xfId="0" applyNumberFormat="1" applyFont="1" applyBorder="1" applyProtection="1">
      <protection hidden="1"/>
    </xf>
    <xf numFmtId="0" fontId="5" fillId="0" borderId="27" xfId="0" applyFont="1" applyFill="1" applyBorder="1" applyAlignment="1" applyProtection="1">
      <protection hidden="1"/>
    </xf>
    <xf numFmtId="0" fontId="5" fillId="0" borderId="27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NumberFormat="1" applyFont="1" applyFill="1" applyBorder="1" applyProtection="1"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0" fillId="0" borderId="29" xfId="0" applyFont="1" applyFill="1" applyBorder="1" applyAlignment="1" applyProtection="1">
      <alignment horizontal="left" vertical="center"/>
      <protection hidden="1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hidden="1"/>
    </xf>
    <xf numFmtId="0" fontId="6" fillId="0" borderId="0" xfId="2" applyNumberFormat="1" applyFont="1" applyFill="1" applyBorder="1" applyAlignment="1" applyProtection="1">
      <alignment horizontal="left"/>
      <protection hidden="1"/>
    </xf>
    <xf numFmtId="49" fontId="6" fillId="0" borderId="0" xfId="0" applyNumberFormat="1" applyFont="1" applyBorder="1" applyAlignment="1" applyProtection="1">
      <alignment horizontal="left" wrapText="1"/>
      <protection hidden="1"/>
    </xf>
    <xf numFmtId="165" fontId="6" fillId="0" borderId="0" xfId="0" applyNumberFormat="1" applyFont="1" applyBorder="1" applyAlignment="1" applyProtection="1">
      <alignment wrapText="1"/>
      <protection hidden="1"/>
    </xf>
    <xf numFmtId="49" fontId="6" fillId="0" borderId="0" xfId="0" applyNumberFormat="1" applyFont="1" applyBorder="1" applyAlignment="1" applyProtection="1">
      <alignment horizontal="center" wrapText="1"/>
      <protection hidden="1"/>
    </xf>
    <xf numFmtId="1" fontId="6" fillId="0" borderId="0" xfId="0" applyNumberFormat="1" applyFont="1" applyBorder="1" applyAlignment="1" applyProtection="1">
      <alignment vertical="center" wrapText="1"/>
      <protection hidden="1"/>
    </xf>
    <xf numFmtId="1" fontId="6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167" fontId="7" fillId="0" borderId="0" xfId="0" applyNumberFormat="1" applyFont="1" applyFill="1" applyBorder="1" applyAlignment="1" applyProtection="1">
      <alignment horizontal="center" vertical="center"/>
      <protection hidden="1"/>
    </xf>
    <xf numFmtId="49" fontId="6" fillId="0" borderId="0" xfId="0" applyNumberFormat="1" applyFont="1" applyFill="1" applyBorder="1" applyAlignment="1" applyProtection="1">
      <alignment horizontal="center" wrapText="1"/>
      <protection locked="0"/>
    </xf>
    <xf numFmtId="167" fontId="7" fillId="0" borderId="0" xfId="0" applyNumberFormat="1" applyFont="1" applyFill="1" applyBorder="1" applyAlignment="1" applyProtection="1">
      <alignment horizontal="center" vertical="center"/>
      <protection hidden="1"/>
    </xf>
    <xf numFmtId="49" fontId="6" fillId="0" borderId="12" xfId="0" applyNumberFormat="1" applyFont="1" applyFill="1" applyBorder="1" applyAlignment="1" applyProtection="1">
      <alignment horizontal="right" vertical="top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5" fillId="0" borderId="29" xfId="0" applyNumberFormat="1" applyFont="1" applyFill="1" applyBorder="1" applyProtection="1">
      <protection hidden="1"/>
    </xf>
    <xf numFmtId="49" fontId="6" fillId="2" borderId="12" xfId="0" applyNumberFormat="1" applyFont="1" applyFill="1" applyBorder="1" applyAlignment="1" applyProtection="1">
      <alignment horizontal="center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29" xfId="0" applyNumberFormat="1" applyFont="1" applyFill="1" applyBorder="1" applyProtection="1">
      <protection hidden="1"/>
    </xf>
    <xf numFmtId="0" fontId="6" fillId="2" borderId="14" xfId="0" applyFont="1" applyFill="1" applyBorder="1" applyAlignment="1" applyProtection="1">
      <alignment vertical="center"/>
      <protection locked="0"/>
    </xf>
    <xf numFmtId="49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horizontal="right" vertical="top"/>
      <protection locked="0"/>
    </xf>
    <xf numFmtId="49" fontId="6" fillId="0" borderId="12" xfId="0" applyNumberFormat="1" applyFont="1" applyBorder="1" applyAlignment="1" applyProtection="1">
      <alignment horizontal="right"/>
      <protection locked="0"/>
    </xf>
    <xf numFmtId="49" fontId="6" fillId="0" borderId="15" xfId="0" applyNumberFormat="1" applyFont="1" applyBorder="1" applyAlignment="1" applyProtection="1">
      <alignment horizontal="right"/>
      <protection locked="0"/>
    </xf>
    <xf numFmtId="0" fontId="6" fillId="3" borderId="13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0" fontId="6" fillId="3" borderId="46" xfId="0" applyFont="1" applyFill="1" applyBorder="1" applyAlignment="1" applyProtection="1">
      <protection hidden="1"/>
    </xf>
    <xf numFmtId="0" fontId="6" fillId="3" borderId="15" xfId="0" applyFont="1" applyFill="1" applyBorder="1" applyAlignment="1" applyProtection="1">
      <protection hidden="1"/>
    </xf>
    <xf numFmtId="0" fontId="6" fillId="2" borderId="14" xfId="0" applyFont="1" applyFill="1" applyBorder="1" applyProtection="1">
      <protection locked="0"/>
    </xf>
    <xf numFmtId="0" fontId="6" fillId="0" borderId="5" xfId="0" applyFont="1" applyBorder="1" applyProtection="1">
      <protection hidden="1"/>
    </xf>
    <xf numFmtId="165" fontId="6" fillId="0" borderId="6" xfId="0" applyNumberFormat="1" applyFont="1" applyBorder="1" applyProtection="1"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vertical="center"/>
      <protection locked="0"/>
    </xf>
    <xf numFmtId="0" fontId="6" fillId="0" borderId="26" xfId="0" applyFont="1" applyBorder="1" applyProtection="1">
      <protection locked="0"/>
    </xf>
    <xf numFmtId="0" fontId="6" fillId="2" borderId="13" xfId="0" applyFont="1" applyFill="1" applyBorder="1" applyProtection="1">
      <protection hidden="1"/>
    </xf>
    <xf numFmtId="165" fontId="6" fillId="2" borderId="12" xfId="0" applyNumberFormat="1" applyFont="1" applyFill="1" applyBorder="1" applyProtection="1">
      <protection locked="0"/>
    </xf>
    <xf numFmtId="0" fontId="6" fillId="0" borderId="13" xfId="0" applyFont="1" applyBorder="1" applyProtection="1">
      <protection hidden="1"/>
    </xf>
    <xf numFmtId="165" fontId="6" fillId="0" borderId="12" xfId="0" applyNumberFormat="1" applyFont="1" applyBorder="1" applyProtection="1"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1" fontId="6" fillId="0" borderId="12" xfId="0" applyNumberFormat="1" applyFont="1" applyBorder="1" applyAlignment="1" applyProtection="1">
      <alignment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2" borderId="46" xfId="0" applyFont="1" applyFill="1" applyBorder="1" applyProtection="1">
      <protection hidden="1"/>
    </xf>
    <xf numFmtId="165" fontId="6" fillId="2" borderId="15" xfId="0" applyNumberFormat="1" applyFont="1" applyFill="1" applyBorder="1" applyProtection="1">
      <protection locked="0"/>
    </xf>
    <xf numFmtId="0" fontId="13" fillId="0" borderId="17" xfId="0" applyFont="1" applyFill="1" applyBorder="1" applyAlignment="1" applyProtection="1">
      <protection hidden="1"/>
    </xf>
    <xf numFmtId="0" fontId="13" fillId="0" borderId="18" xfId="0" applyFont="1" applyFill="1" applyBorder="1" applyAlignment="1" applyProtection="1">
      <alignment horizontal="left"/>
      <protection hidden="1"/>
    </xf>
    <xf numFmtId="49" fontId="13" fillId="0" borderId="49" xfId="0" applyNumberFormat="1" applyFont="1" applyFill="1" applyBorder="1" applyAlignment="1" applyProtection="1">
      <protection hidden="1"/>
    </xf>
    <xf numFmtId="0" fontId="13" fillId="0" borderId="18" xfId="0" applyFont="1" applyFill="1" applyBorder="1" applyAlignment="1" applyProtection="1">
      <protection hidden="1"/>
    </xf>
    <xf numFmtId="49" fontId="5" fillId="0" borderId="19" xfId="0" applyNumberFormat="1" applyFont="1" applyFill="1" applyBorder="1" applyAlignment="1" applyProtection="1">
      <alignment horizontal="left" vertical="top"/>
      <protection hidden="1"/>
    </xf>
    <xf numFmtId="0" fontId="13" fillId="0" borderId="10" xfId="0" applyFont="1" applyFill="1" applyBorder="1" applyAlignment="1" applyProtection="1">
      <protection hidden="1"/>
    </xf>
    <xf numFmtId="0" fontId="13" fillId="0" borderId="28" xfId="0" applyFont="1" applyFill="1" applyBorder="1" applyAlignment="1" applyProtection="1">
      <protection hidden="1"/>
    </xf>
    <xf numFmtId="49" fontId="5" fillId="0" borderId="11" xfId="0" applyNumberFormat="1" applyFont="1" applyFill="1" applyBorder="1" applyAlignment="1" applyProtection="1">
      <alignment horizontal="left" vertical="top"/>
      <protection hidden="1"/>
    </xf>
    <xf numFmtId="49" fontId="6" fillId="0" borderId="7" xfId="0" applyNumberFormat="1" applyFont="1" applyFill="1" applyBorder="1" applyAlignment="1" applyProtection="1">
      <alignment horizontal="right" vertical="top"/>
      <protection locked="0"/>
    </xf>
    <xf numFmtId="49" fontId="6" fillId="0" borderId="9" xfId="0" applyNumberFormat="1" applyFont="1" applyFill="1" applyBorder="1" applyAlignment="1" applyProtection="1">
      <alignment horizontal="right" vertical="top"/>
      <protection locked="0"/>
    </xf>
    <xf numFmtId="49" fontId="6" fillId="2" borderId="12" xfId="0" applyNumberFormat="1" applyFont="1" applyFill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left"/>
      <protection locked="0"/>
    </xf>
    <xf numFmtId="0" fontId="19" fillId="3" borderId="6" xfId="0" applyFont="1" applyFill="1" applyBorder="1" applyAlignment="1" applyProtection="1">
      <alignment horizontal="center" vertical="center" textRotation="90" wrapText="1"/>
      <protection hidden="1"/>
    </xf>
    <xf numFmtId="0" fontId="19" fillId="3" borderId="20" xfId="0" applyFont="1" applyFill="1" applyBorder="1" applyAlignment="1" applyProtection="1">
      <alignment horizontal="center" vertical="center" textRotation="90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2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9" fillId="0" borderId="17" xfId="0" applyFont="1" applyFill="1" applyBorder="1" applyAlignment="1" applyProtection="1">
      <alignment horizontal="left" vertical="center"/>
      <protection hidden="1"/>
    </xf>
    <xf numFmtId="0" fontId="9" fillId="0" borderId="18" xfId="0" applyFont="1" applyFill="1" applyBorder="1" applyAlignment="1" applyProtection="1">
      <alignment horizontal="left" vertical="center"/>
      <protection hidden="1"/>
    </xf>
    <xf numFmtId="0" fontId="9" fillId="0" borderId="19" xfId="0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0" fontId="6" fillId="3" borderId="5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0" fontId="6" fillId="3" borderId="26" xfId="0" applyFont="1" applyFill="1" applyBorder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left"/>
      <protection hidden="1"/>
    </xf>
    <xf numFmtId="49" fontId="6" fillId="0" borderId="7" xfId="4" applyNumberFormat="1" applyFont="1" applyFill="1" applyBorder="1" applyAlignment="1" applyProtection="1">
      <alignment horizontal="right"/>
      <protection locked="0"/>
    </xf>
    <xf numFmtId="49" fontId="6" fillId="0" borderId="9" xfId="4" applyNumberFormat="1" applyFont="1" applyFill="1" applyBorder="1" applyAlignment="1" applyProtection="1">
      <alignment horizontal="right"/>
      <protection locked="0"/>
    </xf>
    <xf numFmtId="49" fontId="6" fillId="0" borderId="34" xfId="4" applyNumberFormat="1" applyFont="1" applyFill="1" applyBorder="1" applyAlignment="1" applyProtection="1">
      <alignment horizontal="right"/>
      <protection locked="0"/>
    </xf>
    <xf numFmtId="49" fontId="6" fillId="0" borderId="39" xfId="4" applyNumberFormat="1" applyFont="1" applyFill="1" applyBorder="1" applyAlignment="1" applyProtection="1">
      <alignment horizontal="right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right" vertical="center"/>
      <protection locked="0"/>
    </xf>
    <xf numFmtId="0" fontId="6" fillId="3" borderId="41" xfId="0" applyFont="1" applyFill="1" applyBorder="1" applyAlignment="1" applyProtection="1">
      <protection hidden="1"/>
    </xf>
    <xf numFmtId="0" fontId="6" fillId="3" borderId="25" xfId="0" applyFont="1" applyFill="1" applyBorder="1" applyAlignment="1" applyProtection="1">
      <protection hidden="1"/>
    </xf>
    <xf numFmtId="0" fontId="6" fillId="3" borderId="53" xfId="0" applyFont="1" applyFill="1" applyBorder="1" applyAlignment="1" applyProtection="1">
      <alignment horizontal="left" vertical="center" wrapText="1"/>
      <protection hidden="1"/>
    </xf>
    <xf numFmtId="0" fontId="6" fillId="3" borderId="52" xfId="0" applyFont="1" applyFill="1" applyBorder="1" applyAlignment="1" applyProtection="1">
      <alignment horizontal="left" vertical="center"/>
      <protection hidden="1"/>
    </xf>
    <xf numFmtId="0" fontId="6" fillId="3" borderId="54" xfId="0" applyFont="1" applyFill="1" applyBorder="1" applyAlignment="1" applyProtection="1">
      <alignment horizontal="left" vertical="center"/>
      <protection hidden="1"/>
    </xf>
    <xf numFmtId="0" fontId="6" fillId="3" borderId="55" xfId="0" applyFont="1" applyFill="1" applyBorder="1" applyAlignment="1" applyProtection="1">
      <alignment horizontal="left" vertical="center"/>
      <protection hidden="1"/>
    </xf>
    <xf numFmtId="49" fontId="6" fillId="3" borderId="7" xfId="0" applyNumberFormat="1" applyFont="1" applyFill="1" applyBorder="1" applyAlignment="1" applyProtection="1">
      <alignment horizontal="left" vertical="top"/>
      <protection hidden="1"/>
    </xf>
    <xf numFmtId="49" fontId="6" fillId="3" borderId="8" xfId="0" applyNumberFormat="1" applyFont="1" applyFill="1" applyBorder="1" applyAlignment="1" applyProtection="1">
      <alignment horizontal="left" vertical="top"/>
      <protection hidden="1"/>
    </xf>
    <xf numFmtId="0" fontId="6" fillId="0" borderId="21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35" xfId="0" applyFont="1" applyBorder="1" applyAlignment="1" applyProtection="1">
      <alignment horizontal="left"/>
      <protection locked="0"/>
    </xf>
    <xf numFmtId="166" fontId="6" fillId="0" borderId="7" xfId="0" applyNumberFormat="1" applyFont="1" applyBorder="1" applyAlignment="1" applyProtection="1">
      <alignment horizontal="left"/>
      <protection locked="0"/>
    </xf>
    <xf numFmtId="166" fontId="6" fillId="0" borderId="22" xfId="0" applyNumberFormat="1" applyFont="1" applyBorder="1" applyAlignment="1" applyProtection="1">
      <alignment horizontal="left"/>
      <protection locked="0"/>
    </xf>
    <xf numFmtId="0" fontId="14" fillId="0" borderId="45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6" fillId="3" borderId="24" xfId="0" applyFont="1" applyFill="1" applyBorder="1" applyAlignment="1" applyProtection="1">
      <protection hidden="1"/>
    </xf>
    <xf numFmtId="0" fontId="6" fillId="3" borderId="8" xfId="0" applyFont="1" applyFill="1" applyBorder="1" applyAlignment="1" applyProtection="1">
      <protection hidden="1"/>
    </xf>
    <xf numFmtId="0" fontId="6" fillId="3" borderId="37" xfId="0" applyFont="1" applyFill="1" applyBorder="1" applyAlignment="1" applyProtection="1">
      <protection hidden="1"/>
    </xf>
    <xf numFmtId="0" fontId="6" fillId="3" borderId="44" xfId="0" applyFont="1" applyFill="1" applyBorder="1" applyAlignment="1" applyProtection="1">
      <protection hidden="1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22" xfId="0" applyFont="1" applyFill="1" applyBorder="1" applyAlignment="1" applyProtection="1">
      <alignment horizontal="left"/>
      <protection locked="0"/>
    </xf>
    <xf numFmtId="49" fontId="6" fillId="2" borderId="15" xfId="0" applyNumberFormat="1" applyFont="1" applyFill="1" applyBorder="1" applyAlignment="1" applyProtection="1">
      <alignment horizontal="left"/>
      <protection locked="0"/>
    </xf>
    <xf numFmtId="0" fontId="6" fillId="3" borderId="47" xfId="0" applyFont="1" applyFill="1" applyBorder="1" applyAlignment="1" applyProtection="1">
      <alignment horizontal="center" vertical="center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49" fontId="6" fillId="0" borderId="6" xfId="0" applyNumberFormat="1" applyFont="1" applyBorder="1" applyAlignment="1" applyProtection="1">
      <alignment horizontal="left"/>
      <protection locked="0"/>
    </xf>
    <xf numFmtId="0" fontId="6" fillId="0" borderId="18" xfId="0" applyFont="1" applyFill="1" applyBorder="1" applyAlignment="1" applyProtection="1">
      <alignment horizontal="center"/>
      <protection hidden="1"/>
    </xf>
    <xf numFmtId="0" fontId="6" fillId="3" borderId="15" xfId="0" applyFont="1" applyFill="1" applyBorder="1" applyAlignment="1" applyProtection="1">
      <alignment horizontal="left"/>
      <protection hidden="1"/>
    </xf>
    <xf numFmtId="167" fontId="7" fillId="0" borderId="0" xfId="0" applyNumberFormat="1" applyFont="1" applyFill="1" applyBorder="1" applyAlignment="1" applyProtection="1">
      <alignment horizontal="center" vertical="center"/>
      <protection locked="0" hidden="1"/>
    </xf>
    <xf numFmtId="167" fontId="7" fillId="0" borderId="30" xfId="0" applyNumberFormat="1" applyFont="1" applyFill="1" applyBorder="1" applyAlignment="1" applyProtection="1">
      <alignment horizontal="center" vertical="center"/>
      <protection locked="0" hidden="1"/>
    </xf>
    <xf numFmtId="167" fontId="7" fillId="0" borderId="3" xfId="0" applyNumberFormat="1" applyFont="1" applyFill="1" applyBorder="1" applyAlignment="1" applyProtection="1">
      <alignment horizontal="center" vertical="center"/>
      <protection locked="0" hidden="1"/>
    </xf>
    <xf numFmtId="167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6" fillId="3" borderId="35" xfId="0" applyFont="1" applyFill="1" applyBorder="1" applyAlignment="1" applyProtection="1">
      <alignment horizontal="left" vertical="top"/>
      <protection hidden="1"/>
    </xf>
    <xf numFmtId="0" fontId="6" fillId="3" borderId="43" xfId="0" applyFont="1" applyFill="1" applyBorder="1" applyAlignment="1" applyProtection="1">
      <alignment horizontal="left" vertical="top"/>
      <protection hidden="1"/>
    </xf>
    <xf numFmtId="14" fontId="6" fillId="3" borderId="22" xfId="0" applyNumberFormat="1" applyFont="1" applyFill="1" applyBorder="1" applyAlignment="1" applyProtection="1">
      <alignment horizontal="left" vertical="center"/>
      <protection hidden="1"/>
    </xf>
    <xf numFmtId="14" fontId="6" fillId="3" borderId="9" xfId="0" applyNumberFormat="1" applyFont="1" applyFill="1" applyBorder="1" applyAlignment="1" applyProtection="1">
      <alignment horizontal="left" vertical="center"/>
      <protection hidden="1"/>
    </xf>
    <xf numFmtId="0" fontId="16" fillId="3" borderId="6" xfId="0" applyFont="1" applyFill="1" applyBorder="1" applyAlignment="1" applyProtection="1">
      <alignment horizontal="center" vertical="center" textRotation="90" wrapText="1"/>
      <protection hidden="1"/>
    </xf>
    <xf numFmtId="0" fontId="16" fillId="3" borderId="20" xfId="0" applyFont="1" applyFill="1" applyBorder="1" applyAlignment="1" applyProtection="1">
      <alignment horizontal="center" vertical="center" textRotation="90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/>
      <protection hidden="1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14" fontId="8" fillId="0" borderId="31" xfId="0" applyNumberFormat="1" applyFont="1" applyBorder="1" applyAlignment="1" applyProtection="1">
      <alignment horizontal="center" vertical="center"/>
      <protection locked="0"/>
    </xf>
    <xf numFmtId="14" fontId="8" fillId="0" borderId="35" xfId="0" applyNumberFormat="1" applyFont="1" applyBorder="1" applyAlignment="1" applyProtection="1">
      <alignment horizontal="center" vertical="center"/>
      <protection locked="0"/>
    </xf>
    <xf numFmtId="14" fontId="8" fillId="0" borderId="43" xfId="0" applyNumberFormat="1" applyFont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protection hidden="1"/>
    </xf>
    <xf numFmtId="0" fontId="6" fillId="3" borderId="35" xfId="0" applyFont="1" applyFill="1" applyBorder="1" applyAlignment="1" applyProtection="1">
      <protection hidden="1"/>
    </xf>
    <xf numFmtId="0" fontId="6" fillId="3" borderId="50" xfId="0" applyFont="1" applyFill="1" applyBorder="1" applyAlignment="1" applyProtection="1">
      <protection hidden="1"/>
    </xf>
    <xf numFmtId="0" fontId="6" fillId="3" borderId="22" xfId="0" applyFont="1" applyFill="1" applyBorder="1" applyAlignment="1" applyProtection="1">
      <protection hidden="1"/>
    </xf>
    <xf numFmtId="0" fontId="6" fillId="3" borderId="42" xfId="0" applyFont="1" applyFill="1" applyBorder="1" applyAlignment="1" applyProtection="1">
      <protection hidden="1"/>
    </xf>
    <xf numFmtId="0" fontId="6" fillId="3" borderId="38" xfId="0" applyFont="1" applyFill="1" applyBorder="1" applyAlignment="1" applyProtection="1">
      <protection hidden="1"/>
    </xf>
    <xf numFmtId="0" fontId="6" fillId="3" borderId="33" xfId="0" applyFont="1" applyFill="1" applyBorder="1" applyAlignment="1" applyProtection="1">
      <protection hidden="1"/>
    </xf>
    <xf numFmtId="0" fontId="6" fillId="3" borderId="51" xfId="0" applyFont="1" applyFill="1" applyBorder="1" applyAlignment="1" applyProtection="1">
      <protection hidden="1"/>
    </xf>
    <xf numFmtId="0" fontId="6" fillId="3" borderId="43" xfId="0" applyFont="1" applyFill="1" applyBorder="1" applyAlignment="1" applyProtection="1">
      <protection hidden="1"/>
    </xf>
    <xf numFmtId="3" fontId="6" fillId="3" borderId="7" xfId="0" applyNumberFormat="1" applyFont="1" applyFill="1" applyBorder="1" applyAlignment="1" applyProtection="1">
      <alignment horizontal="left"/>
      <protection hidden="1"/>
    </xf>
    <xf numFmtId="3" fontId="6" fillId="3" borderId="9" xfId="0" applyNumberFormat="1" applyFont="1" applyFill="1" applyBorder="1" applyAlignment="1" applyProtection="1">
      <alignment horizontal="left"/>
      <protection hidden="1"/>
    </xf>
    <xf numFmtId="0" fontId="6" fillId="3" borderId="7" xfId="1" applyFont="1" applyFill="1" applyBorder="1" applyAlignment="1" applyProtection="1">
      <protection hidden="1"/>
    </xf>
    <xf numFmtId="0" fontId="6" fillId="3" borderId="9" xfId="1" applyFont="1" applyFill="1" applyBorder="1" applyAlignment="1" applyProtection="1">
      <protection hidden="1"/>
    </xf>
    <xf numFmtId="0" fontId="6" fillId="3" borderId="34" xfId="1" applyFont="1" applyFill="1" applyBorder="1" applyAlignment="1" applyProtection="1">
      <protection hidden="1"/>
    </xf>
    <xf numFmtId="0" fontId="6" fillId="3" borderId="39" xfId="1" applyFont="1" applyFill="1" applyBorder="1" applyAlignment="1" applyProtection="1">
      <protection hidden="1"/>
    </xf>
    <xf numFmtId="0" fontId="9" fillId="0" borderId="17" xfId="0" applyFont="1" applyFill="1" applyBorder="1" applyAlignment="1" applyProtection="1">
      <alignment horizontal="right" vertical="center"/>
      <protection hidden="1"/>
    </xf>
    <xf numFmtId="0" fontId="9" fillId="0" borderId="18" xfId="0" applyFont="1" applyFill="1" applyBorder="1" applyAlignment="1" applyProtection="1">
      <alignment horizontal="right" vertical="center"/>
      <protection hidden="1"/>
    </xf>
    <xf numFmtId="0" fontId="9" fillId="0" borderId="19" xfId="0" applyFont="1" applyFill="1" applyBorder="1" applyAlignment="1" applyProtection="1">
      <alignment horizontal="right" vertical="center"/>
      <protection hidden="1"/>
    </xf>
    <xf numFmtId="0" fontId="6" fillId="3" borderId="21" xfId="0" applyFont="1" applyFill="1" applyBorder="1" applyAlignment="1" applyProtection="1">
      <alignment horizontal="left"/>
      <protection hidden="1"/>
    </xf>
    <xf numFmtId="0" fontId="6" fillId="3" borderId="23" xfId="0" applyFont="1" applyFill="1" applyBorder="1" applyAlignment="1" applyProtection="1">
      <alignment horizontal="left"/>
      <protection hidden="1"/>
    </xf>
    <xf numFmtId="0" fontId="6" fillId="3" borderId="35" xfId="0" applyFont="1" applyFill="1" applyBorder="1" applyAlignment="1" applyProtection="1">
      <alignment horizontal="left"/>
      <protection hidden="1"/>
    </xf>
    <xf numFmtId="166" fontId="6" fillId="3" borderId="7" xfId="0" applyNumberFormat="1" applyFont="1" applyFill="1" applyBorder="1" applyAlignment="1" applyProtection="1">
      <alignment horizontal="left"/>
      <protection hidden="1"/>
    </xf>
    <xf numFmtId="166" fontId="6" fillId="3" borderId="22" xfId="0" applyNumberFormat="1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22" xfId="0" applyFont="1" applyFill="1" applyBorder="1" applyAlignment="1" applyProtection="1">
      <alignment horizontal="left"/>
      <protection hidden="1"/>
    </xf>
    <xf numFmtId="167" fontId="7" fillId="0" borderId="0" xfId="0" applyNumberFormat="1" applyFont="1" applyFill="1" applyBorder="1" applyAlignment="1" applyProtection="1">
      <alignment horizontal="center" vertical="center"/>
      <protection hidden="1"/>
    </xf>
    <xf numFmtId="167" fontId="7" fillId="0" borderId="30" xfId="0" applyNumberFormat="1" applyFont="1" applyFill="1" applyBorder="1" applyAlignment="1" applyProtection="1">
      <alignment horizontal="center" vertical="center"/>
      <protection hidden="1"/>
    </xf>
    <xf numFmtId="167" fontId="7" fillId="0" borderId="3" xfId="0" applyNumberFormat="1" applyFont="1" applyFill="1" applyBorder="1" applyAlignment="1" applyProtection="1">
      <alignment horizontal="center" vertical="center"/>
      <protection hidden="1"/>
    </xf>
    <xf numFmtId="167" fontId="7" fillId="0" borderId="4" xfId="0" applyNumberFormat="1" applyFont="1" applyFill="1" applyBorder="1" applyAlignment="1" applyProtection="1">
      <alignment horizontal="center" vertical="center"/>
      <protection hidden="1"/>
    </xf>
    <xf numFmtId="14" fontId="8" fillId="0" borderId="1" xfId="0" applyNumberFormat="1" applyFont="1" applyBorder="1" applyAlignment="1" applyProtection="1">
      <alignment horizontal="center" vertical="center"/>
      <protection hidden="1"/>
    </xf>
    <xf numFmtId="14" fontId="8" fillId="0" borderId="31" xfId="0" applyNumberFormat="1" applyFont="1" applyBorder="1" applyAlignment="1" applyProtection="1">
      <alignment horizontal="center" vertical="center"/>
      <protection hidden="1"/>
    </xf>
    <xf numFmtId="14" fontId="8" fillId="0" borderId="35" xfId="0" applyNumberFormat="1" applyFont="1" applyBorder="1" applyAlignment="1" applyProtection="1">
      <alignment horizontal="center" vertical="center"/>
      <protection hidden="1"/>
    </xf>
    <xf numFmtId="14" fontId="8" fillId="0" borderId="4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23" xfId="0" applyFont="1" applyFill="1" applyBorder="1" applyAlignment="1" applyProtection="1">
      <protection hidden="1"/>
    </xf>
    <xf numFmtId="0" fontId="6" fillId="3" borderId="21" xfId="0" applyFont="1" applyFill="1" applyBorder="1" applyAlignment="1" applyProtection="1">
      <protection hidden="1"/>
    </xf>
    <xf numFmtId="0" fontId="6" fillId="3" borderId="40" xfId="0" applyFont="1" applyFill="1" applyBorder="1" applyAlignment="1" applyProtection="1">
      <protection hidden="1"/>
    </xf>
    <xf numFmtId="49" fontId="6" fillId="3" borderId="7" xfId="0" applyNumberFormat="1" applyFont="1" applyFill="1" applyBorder="1" applyAlignment="1" applyProtection="1">
      <alignment horizontal="left" vertical="top"/>
      <protection locked="0"/>
    </xf>
    <xf numFmtId="49" fontId="6" fillId="3" borderId="8" xfId="0" applyNumberFormat="1" applyFont="1" applyFill="1" applyBorder="1" applyAlignment="1" applyProtection="1">
      <alignment horizontal="left" vertical="top"/>
      <protection locked="0"/>
    </xf>
  </cellXfs>
  <cellStyles count="5">
    <cellStyle name="Hypertextový odkaz" xfId="1" builtinId="8"/>
    <cellStyle name="Měna" xfId="2" builtinId="4"/>
    <cellStyle name="Měna 2" xfId="4" xr:uid="{00000000-0005-0000-0000-000002000000}"/>
    <cellStyle name="Normální" xfId="0" builtinId="0"/>
    <cellStyle name="Normální 2" xfId="3" xr:uid="{00000000-0005-0000-0000-000004000000}"/>
  </cellStyles>
  <dxfs count="54">
    <dxf>
      <font>
        <strike val="0"/>
      </font>
      <fill>
        <patternFill patternType="darkUp"/>
      </fill>
    </dxf>
    <dxf>
      <font>
        <b/>
        <i/>
        <strike val="0"/>
      </font>
    </dxf>
    <dxf>
      <font>
        <b/>
        <i val="0"/>
        <strike val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</font>
      <fill>
        <patternFill patternType="darkUp"/>
      </fill>
    </dxf>
    <dxf>
      <font>
        <b/>
        <i/>
        <strike val="0"/>
      </font>
    </dxf>
    <dxf>
      <font>
        <b/>
        <i val="0"/>
        <strike val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</font>
      <fill>
        <patternFill patternType="darkUp"/>
      </fill>
    </dxf>
    <dxf>
      <font>
        <b/>
        <i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</font>
      <fill>
        <patternFill patternType="darkUp"/>
      </fill>
    </dxf>
    <dxf>
      <font>
        <b/>
        <i/>
        <strike val="0"/>
      </font>
    </dxf>
    <dxf>
      <font>
        <b/>
        <i val="0"/>
        <strike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rgb="FF92D05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D6FF20"/>
      <color rgb="FFCCFF33"/>
      <color rgb="FFCCCC00"/>
      <color rgb="FFD7FF2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0</xdr:row>
      <xdr:rowOff>22225</xdr:rowOff>
    </xdr:from>
    <xdr:to>
      <xdr:col>11</xdr:col>
      <xdr:colOff>1385062</xdr:colOff>
      <xdr:row>0</xdr:row>
      <xdr:rowOff>310225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226" y="22225"/>
          <a:ext cx="1433248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289560</xdr:colOff>
      <xdr:row>12</xdr:row>
      <xdr:rowOff>15240</xdr:rowOff>
    </xdr:from>
    <xdr:to>
      <xdr:col>2</xdr:col>
      <xdr:colOff>983798</xdr:colOff>
      <xdr:row>13</xdr:row>
      <xdr:rowOff>209348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45AEAF3-66B2-4EDE-B244-75BEBFFB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" y="2179320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146051</xdr:colOff>
      <xdr:row>0</xdr:row>
      <xdr:rowOff>22225</xdr:rowOff>
    </xdr:from>
    <xdr:to>
      <xdr:col>11</xdr:col>
      <xdr:colOff>1385063</xdr:colOff>
      <xdr:row>0</xdr:row>
      <xdr:rowOff>310225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4430662-55F8-4B6A-ABFF-D1217F26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1" y="22225"/>
          <a:ext cx="1435862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414D8B6-D45A-4C8F-AF79-5B89D651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49" y="215366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B02585B-CA2E-434D-BFCC-44785B58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0</xdr:row>
      <xdr:rowOff>22225</xdr:rowOff>
    </xdr:from>
    <xdr:to>
      <xdr:col>11</xdr:col>
      <xdr:colOff>1385062</xdr:colOff>
      <xdr:row>0</xdr:row>
      <xdr:rowOff>310225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BB10B24-3B71-43A7-BC74-16D3E0DAC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900" y="22225"/>
          <a:ext cx="1435862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FCFB9B7-F885-4B1B-ADCE-F594272A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49" y="215366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97C59A2-E27B-43BA-B7B5-4F7255F4A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FD46B4B-3220-48BC-9029-E026D285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0</xdr:row>
      <xdr:rowOff>22225</xdr:rowOff>
    </xdr:from>
    <xdr:to>
      <xdr:col>11</xdr:col>
      <xdr:colOff>1385062</xdr:colOff>
      <xdr:row>0</xdr:row>
      <xdr:rowOff>310225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24CF85-804C-4534-849B-697C72AC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22225"/>
          <a:ext cx="1435862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E3C0A47-942E-422D-B57E-956B15D50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49" y="215366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BE5EAE0-1212-4DA4-86FE-61DD922F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22E092C-738C-4CB6-8AF2-13581F9F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286399</xdr:colOff>
      <xdr:row>12</xdr:row>
      <xdr:rowOff>13711</xdr:rowOff>
    </xdr:from>
    <xdr:to>
      <xdr:col>2</xdr:col>
      <xdr:colOff>980637</xdr:colOff>
      <xdr:row>13</xdr:row>
      <xdr:rowOff>207819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D73EFBB-7BFD-4C14-8807-B572B459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999" y="2177791"/>
          <a:ext cx="694238" cy="384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chod@lignomat.cz" TargetMode="External"/><Relationship Id="rId1" Type="http://schemas.openxmlformats.org/officeDocument/2006/relationships/hyperlink" Target="http://www.lignomat.cz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bchod@lignomat.cz" TargetMode="External"/><Relationship Id="rId1" Type="http://schemas.openxmlformats.org/officeDocument/2006/relationships/hyperlink" Target="http://www.lignomat.cz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obchod@lignomat.cz" TargetMode="External"/><Relationship Id="rId1" Type="http://schemas.openxmlformats.org/officeDocument/2006/relationships/hyperlink" Target="http://www.lignomat.cz/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obchod@lignomat.cz" TargetMode="External"/><Relationship Id="rId1" Type="http://schemas.openxmlformats.org/officeDocument/2006/relationships/hyperlink" Target="http://www.lignomat.cz/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"/>
  <dimension ref="A1:BY87"/>
  <sheetViews>
    <sheetView tabSelected="1" zoomScaleNormal="100" workbookViewId="0">
      <selection activeCell="C2" sqref="C2:G2"/>
    </sheetView>
  </sheetViews>
  <sheetFormatPr defaultColWidth="0" defaultRowHeight="13.8" zeroHeight="1" x14ac:dyDescent="0.3"/>
  <cols>
    <col min="1" max="1" width="3.77734375" style="30" customWidth="1"/>
    <col min="2" max="2" width="10.6640625" style="7" customWidth="1"/>
    <col min="3" max="3" width="15.6640625" style="7" customWidth="1"/>
    <col min="4" max="4" width="11.6640625" style="7" customWidth="1"/>
    <col min="5" max="6" width="3.33203125" style="7" customWidth="1"/>
    <col min="7" max="7" width="11.6640625" style="7" customWidth="1"/>
    <col min="8" max="9" width="3.33203125" style="7" customWidth="1"/>
    <col min="10" max="10" width="5.44140625" style="7" customWidth="1"/>
    <col min="11" max="11" width="2.6640625" style="7" customWidth="1"/>
    <col min="12" max="12" width="21.44140625" style="7" customWidth="1"/>
    <col min="13" max="13" width="32.33203125" style="10" customWidth="1"/>
    <col min="14" max="77" width="8.88671875" style="6" hidden="1" customWidth="1"/>
    <col min="78" max="16384" width="9.33203125" style="6" hidden="1"/>
  </cols>
  <sheetData>
    <row r="1" spans="1:13" ht="25.5" customHeight="1" thickBot="1" x14ac:dyDescent="0.3">
      <c r="A1" s="90" t="str">
        <f>IF('Výpis 4'!A1="Výpis dílců - list 4/4","Výpis dílců - list 1/4",
IF('Výpis 3'!A1="Výpis dílců - list 3/3","Výpis dílců - list 1/3",
IF('Výpis 2'!A1="Výpis dílců - list 2/2","Výpis dílců - list 1/2","Výpis dílců - list 1/1")))</f>
        <v>Výpis dílců - list 1/1</v>
      </c>
      <c r="B1" s="91"/>
      <c r="C1" s="91"/>
      <c r="D1" s="92"/>
      <c r="E1" s="103"/>
      <c r="F1" s="104"/>
      <c r="G1" s="104"/>
      <c r="H1" s="73" t="s">
        <v>43</v>
      </c>
      <c r="I1" s="74"/>
      <c r="J1" s="75" t="s">
        <v>37</v>
      </c>
      <c r="K1" s="76"/>
      <c r="L1" s="77"/>
      <c r="M1" s="8" t="s">
        <v>2</v>
      </c>
    </row>
    <row r="2" spans="1:13" ht="13.2" customHeight="1" x14ac:dyDescent="0.3">
      <c r="A2" s="105" t="s">
        <v>9</v>
      </c>
      <c r="B2" s="106"/>
      <c r="C2" s="113"/>
      <c r="D2" s="114"/>
      <c r="E2" s="115"/>
      <c r="F2" s="115"/>
      <c r="G2" s="115"/>
      <c r="H2" s="148" t="s">
        <v>14</v>
      </c>
      <c r="I2" s="149"/>
      <c r="J2" s="150"/>
      <c r="K2" s="155" t="s">
        <v>25</v>
      </c>
      <c r="L2" s="156"/>
      <c r="M2" s="9" t="str">
        <f>IF(C2=0,"Vyplňte, prosím, pole odběratel.","")</f>
        <v>Vyplňte, prosím, pole odběratel.</v>
      </c>
    </row>
    <row r="3" spans="1:13" ht="13.2" customHeight="1" x14ac:dyDescent="0.3">
      <c r="A3" s="120" t="s">
        <v>10</v>
      </c>
      <c r="B3" s="121"/>
      <c r="C3" s="116"/>
      <c r="D3" s="117"/>
      <c r="E3" s="117"/>
      <c r="F3" s="117"/>
      <c r="G3" s="117"/>
      <c r="H3" s="120" t="s">
        <v>15</v>
      </c>
      <c r="I3" s="151"/>
      <c r="J3" s="121"/>
      <c r="K3" s="157">
        <v>603141730</v>
      </c>
      <c r="L3" s="158"/>
      <c r="M3" s="9" t="str">
        <f>IF(C3=0,"Vyplňte, prosím, pole telefon.","")</f>
        <v>Vyplňte, prosím, pole telefon.</v>
      </c>
    </row>
    <row r="4" spans="1:13" ht="13.2" customHeight="1" x14ac:dyDescent="0.3">
      <c r="A4" s="120" t="s">
        <v>11</v>
      </c>
      <c r="B4" s="121"/>
      <c r="C4" s="124"/>
      <c r="D4" s="125"/>
      <c r="E4" s="125"/>
      <c r="F4" s="125"/>
      <c r="G4" s="125"/>
      <c r="H4" s="120" t="s">
        <v>16</v>
      </c>
      <c r="I4" s="151"/>
      <c r="J4" s="121"/>
      <c r="K4" s="159" t="s">
        <v>1</v>
      </c>
      <c r="L4" s="160"/>
      <c r="M4" s="12" t="str">
        <f>IF(OR(AND(H7="Doprava",C4=0),AND(H7="Doprava Ligno mat",C4=0)),"Doplňte, prosím, pole adresa.","")</f>
        <v/>
      </c>
    </row>
    <row r="5" spans="1:13" ht="13.2" customHeight="1" thickBot="1" x14ac:dyDescent="0.35">
      <c r="A5" s="122" t="s">
        <v>38</v>
      </c>
      <c r="B5" s="123"/>
      <c r="C5" s="118"/>
      <c r="D5" s="119"/>
      <c r="E5" s="119"/>
      <c r="F5" s="119"/>
      <c r="G5" s="119"/>
      <c r="H5" s="152" t="s">
        <v>17</v>
      </c>
      <c r="I5" s="153"/>
      <c r="J5" s="154"/>
      <c r="K5" s="161" t="s">
        <v>0</v>
      </c>
      <c r="L5" s="162"/>
      <c r="M5" s="13"/>
    </row>
    <row r="6" spans="1:13" ht="13.2" customHeight="1" x14ac:dyDescent="0.3">
      <c r="A6" s="95" t="s">
        <v>39</v>
      </c>
      <c r="B6" s="96"/>
      <c r="C6" s="96"/>
      <c r="D6" s="96"/>
      <c r="E6" s="96"/>
      <c r="F6" s="96"/>
      <c r="G6" s="97"/>
      <c r="H6" s="136" t="s">
        <v>12</v>
      </c>
      <c r="I6" s="136"/>
      <c r="J6" s="136"/>
      <c r="K6" s="136"/>
      <c r="L6" s="137"/>
      <c r="M6" s="4" t="str">
        <f>IF(H7&lt;&gt;0,"","Zvolte, prosím, způsob odběru.")</f>
        <v/>
      </c>
    </row>
    <row r="7" spans="1:13" ht="13.2" customHeight="1" x14ac:dyDescent="0.3">
      <c r="A7" s="93" t="s">
        <v>8</v>
      </c>
      <c r="B7" s="94"/>
      <c r="C7" s="49"/>
      <c r="D7" s="111" t="s">
        <v>24</v>
      </c>
      <c r="E7" s="112"/>
      <c r="F7" s="81"/>
      <c r="G7" s="82"/>
      <c r="H7" s="144" t="s">
        <v>41</v>
      </c>
      <c r="I7" s="144"/>
      <c r="J7" s="144"/>
      <c r="K7" s="144"/>
      <c r="L7" s="145"/>
      <c r="M7" s="4"/>
    </row>
    <row r="8" spans="1:13" ht="13.2" customHeight="1" x14ac:dyDescent="0.3">
      <c r="A8" s="93" t="s">
        <v>4</v>
      </c>
      <c r="B8" s="94"/>
      <c r="C8" s="50"/>
      <c r="D8" s="98" t="s">
        <v>18</v>
      </c>
      <c r="E8" s="98"/>
      <c r="F8" s="99"/>
      <c r="G8" s="100"/>
      <c r="H8" s="146"/>
      <c r="I8" s="146"/>
      <c r="J8" s="146"/>
      <c r="K8" s="146"/>
      <c r="L8" s="147"/>
      <c r="M8" s="5"/>
    </row>
    <row r="9" spans="1:13" ht="13.2" customHeight="1" x14ac:dyDescent="0.3">
      <c r="A9" s="93" t="s">
        <v>22</v>
      </c>
      <c r="B9" s="94"/>
      <c r="C9" s="50"/>
      <c r="D9" s="98" t="s">
        <v>23</v>
      </c>
      <c r="E9" s="98"/>
      <c r="F9" s="99"/>
      <c r="G9" s="100"/>
      <c r="H9" s="138" t="s">
        <v>13</v>
      </c>
      <c r="I9" s="138"/>
      <c r="J9" s="138"/>
      <c r="K9" s="138"/>
      <c r="L9" s="139"/>
      <c r="M9" s="5"/>
    </row>
    <row r="10" spans="1:13" ht="13.2" customHeight="1" x14ac:dyDescent="0.3">
      <c r="A10" s="52" t="s">
        <v>3</v>
      </c>
      <c r="B10" s="53"/>
      <c r="C10" s="50"/>
      <c r="D10" s="98" t="s">
        <v>19</v>
      </c>
      <c r="E10" s="98"/>
      <c r="F10" s="99"/>
      <c r="G10" s="100"/>
      <c r="H10" s="132"/>
      <c r="I10" s="132"/>
      <c r="J10" s="132"/>
      <c r="K10" s="132"/>
      <c r="L10" s="133"/>
      <c r="M10" s="5"/>
    </row>
    <row r="11" spans="1:13" ht="13.2" customHeight="1" thickBot="1" x14ac:dyDescent="0.35">
      <c r="A11" s="54" t="s">
        <v>5</v>
      </c>
      <c r="B11" s="55"/>
      <c r="C11" s="51"/>
      <c r="D11" s="131" t="s">
        <v>20</v>
      </c>
      <c r="E11" s="131"/>
      <c r="F11" s="101"/>
      <c r="G11" s="102"/>
      <c r="H11" s="134"/>
      <c r="I11" s="134"/>
      <c r="J11" s="134"/>
      <c r="K11" s="134"/>
      <c r="L11" s="135"/>
      <c r="M11" s="5"/>
    </row>
    <row r="12" spans="1:13" ht="13.2" customHeight="1" thickBot="1" x14ac:dyDescent="0.35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5"/>
    </row>
    <row r="13" spans="1:13" ht="15" customHeight="1" x14ac:dyDescent="0.3">
      <c r="A13" s="127" t="s">
        <v>7</v>
      </c>
      <c r="B13" s="107" t="s">
        <v>40</v>
      </c>
      <c r="C13" s="108"/>
      <c r="D13" s="87" t="s">
        <v>32</v>
      </c>
      <c r="E13" s="85" t="s">
        <v>26</v>
      </c>
      <c r="F13" s="85" t="s">
        <v>27</v>
      </c>
      <c r="G13" s="87" t="s">
        <v>33</v>
      </c>
      <c r="H13" s="85" t="s">
        <v>28</v>
      </c>
      <c r="I13" s="85" t="s">
        <v>29</v>
      </c>
      <c r="J13" s="87" t="s">
        <v>31</v>
      </c>
      <c r="K13" s="140" t="s">
        <v>6</v>
      </c>
      <c r="L13" s="142" t="s">
        <v>30</v>
      </c>
      <c r="M13" s="5"/>
    </row>
    <row r="14" spans="1:13" ht="17.7" customHeight="1" thickBot="1" x14ac:dyDescent="0.3">
      <c r="A14" s="128"/>
      <c r="B14" s="109"/>
      <c r="C14" s="110"/>
      <c r="D14" s="88"/>
      <c r="E14" s="86"/>
      <c r="F14" s="86"/>
      <c r="G14" s="88"/>
      <c r="H14" s="86"/>
      <c r="I14" s="86"/>
      <c r="J14" s="88"/>
      <c r="K14" s="141"/>
      <c r="L14" s="143"/>
      <c r="M14" s="21" t="str">
        <f>IF(H10=0,"Uveďte, prosím, termín dodání.",IF(OR(M2&lt;&gt;"",M3&lt;&gt;"",M4&lt;&gt;"",M5&lt;&gt;"",M6&lt;&gt;"",M7&lt;&gt;"",M8&lt;&gt;"",M9&lt;&gt;"",M10&lt;&gt;"",M11&lt;&gt;""),"Doplňte, prosím, hlavičku.",IF(OR(M15&lt;&gt;"",M16&lt;&gt;"",M17&lt;&gt;"",M18&lt;&gt;"",M19&lt;&gt;"",M20&lt;&gt;"",M21&lt;&gt;"",M22&lt;&gt;"",M23&lt;&gt;"",M24&lt;&gt;"",M25&lt;&gt;"",M26&lt;&gt;"",M27&lt;&gt;"",M28&lt;&gt;"",M29&lt;&gt;"",M30&lt;&gt;"",M31&lt;&gt;"",M32&lt;&gt;"",M33&lt;&gt;"",M34&lt;&gt;"",M35&lt;&gt;"",M36&lt;&gt;"",M37&lt;&gt;"",M38&lt;&gt;"",M39&lt;&gt;"",M40&lt;&gt;"",M41&lt;&gt;"",M42&lt;&gt;"",M43&lt;&gt;"",M44&lt;&gt;""),"Zkontrolujte, prosím, výpis dílců.","Hlavička a výpis jsou v pořádku.")))</f>
        <v>Uveďte, prosím, termín dodání.</v>
      </c>
    </row>
    <row r="15" spans="1:13" x14ac:dyDescent="0.3">
      <c r="A15" s="57">
        <v>1</v>
      </c>
      <c r="B15" s="129"/>
      <c r="C15" s="129"/>
      <c r="D15" s="58"/>
      <c r="E15" s="59"/>
      <c r="F15" s="59"/>
      <c r="G15" s="58"/>
      <c r="H15" s="59"/>
      <c r="I15" s="59"/>
      <c r="J15" s="60"/>
      <c r="K15" s="35"/>
      <c r="L15" s="61"/>
      <c r="M15" s="37" t="str">
        <f t="shared" ref="M15:M44" si="0">IF(D15=0,IF(G15=0,IF(OR(J15&lt;&gt;0,K15&lt;&gt;"",E15&lt;&gt;"",F15&lt;&gt;"",H15&lt;&gt;"",G15&lt;&gt;""),"Zadejte rozměry!",""),"Zadejte délku!"),IF(G15=0,"Zadejte šířku!",IF(J15=0,"Zadejte počet kusů!","")))</f>
        <v/>
      </c>
    </row>
    <row r="16" spans="1:13" ht="12.75" customHeight="1" x14ac:dyDescent="0.3">
      <c r="A16" s="62">
        <v>2</v>
      </c>
      <c r="B16" s="83"/>
      <c r="C16" s="83"/>
      <c r="D16" s="63"/>
      <c r="E16" s="38"/>
      <c r="F16" s="38"/>
      <c r="G16" s="63"/>
      <c r="H16" s="39"/>
      <c r="I16" s="38"/>
      <c r="J16" s="40"/>
      <c r="K16" s="41"/>
      <c r="L16" s="56"/>
      <c r="M16" s="42" t="str">
        <f t="shared" si="0"/>
        <v/>
      </c>
    </row>
    <row r="17" spans="1:13" x14ac:dyDescent="0.3">
      <c r="A17" s="64">
        <v>3</v>
      </c>
      <c r="B17" s="84"/>
      <c r="C17" s="84"/>
      <c r="D17" s="65"/>
      <c r="E17" s="66"/>
      <c r="F17" s="66"/>
      <c r="G17" s="65"/>
      <c r="H17" s="66"/>
      <c r="I17" s="66"/>
      <c r="J17" s="67"/>
      <c r="K17" s="68"/>
      <c r="L17" s="69"/>
      <c r="M17" s="37" t="str">
        <f t="shared" si="0"/>
        <v/>
      </c>
    </row>
    <row r="18" spans="1:13" x14ac:dyDescent="0.3">
      <c r="A18" s="62">
        <v>4</v>
      </c>
      <c r="B18" s="83"/>
      <c r="C18" s="83"/>
      <c r="D18" s="63"/>
      <c r="E18" s="38"/>
      <c r="F18" s="38"/>
      <c r="G18" s="63"/>
      <c r="H18" s="39"/>
      <c r="I18" s="38"/>
      <c r="J18" s="40"/>
      <c r="K18" s="41"/>
      <c r="L18" s="43"/>
      <c r="M18" s="42" t="str">
        <f t="shared" si="0"/>
        <v/>
      </c>
    </row>
    <row r="19" spans="1:13" x14ac:dyDescent="0.3">
      <c r="A19" s="64">
        <v>5</v>
      </c>
      <c r="B19" s="84"/>
      <c r="C19" s="84"/>
      <c r="D19" s="65"/>
      <c r="E19" s="66"/>
      <c r="F19" s="66"/>
      <c r="G19" s="65"/>
      <c r="H19" s="66"/>
      <c r="I19" s="66"/>
      <c r="J19" s="67"/>
      <c r="K19" s="68"/>
      <c r="L19" s="70"/>
      <c r="M19" s="37" t="str">
        <f t="shared" si="0"/>
        <v/>
      </c>
    </row>
    <row r="20" spans="1:13" x14ac:dyDescent="0.3">
      <c r="A20" s="62">
        <v>6</v>
      </c>
      <c r="B20" s="83"/>
      <c r="C20" s="83"/>
      <c r="D20" s="63"/>
      <c r="E20" s="38"/>
      <c r="F20" s="38"/>
      <c r="G20" s="63"/>
      <c r="H20" s="39"/>
      <c r="I20" s="38"/>
      <c r="J20" s="40"/>
      <c r="K20" s="41"/>
      <c r="L20" s="43"/>
      <c r="M20" s="42" t="str">
        <f t="shared" si="0"/>
        <v/>
      </c>
    </row>
    <row r="21" spans="1:13" x14ac:dyDescent="0.3">
      <c r="A21" s="64">
        <v>7</v>
      </c>
      <c r="B21" s="84"/>
      <c r="C21" s="84"/>
      <c r="D21" s="65"/>
      <c r="E21" s="66"/>
      <c r="F21" s="66"/>
      <c r="G21" s="65"/>
      <c r="H21" s="66"/>
      <c r="I21" s="66"/>
      <c r="J21" s="67"/>
      <c r="K21" s="68"/>
      <c r="L21" s="70"/>
      <c r="M21" s="37" t="str">
        <f t="shared" si="0"/>
        <v/>
      </c>
    </row>
    <row r="22" spans="1:13" x14ac:dyDescent="0.3">
      <c r="A22" s="62">
        <v>8</v>
      </c>
      <c r="B22" s="83"/>
      <c r="C22" s="83"/>
      <c r="D22" s="63"/>
      <c r="E22" s="38"/>
      <c r="F22" s="38"/>
      <c r="G22" s="63"/>
      <c r="H22" s="39"/>
      <c r="I22" s="38"/>
      <c r="J22" s="40"/>
      <c r="K22" s="41"/>
      <c r="L22" s="43"/>
      <c r="M22" s="42" t="str">
        <f t="shared" si="0"/>
        <v/>
      </c>
    </row>
    <row r="23" spans="1:13" x14ac:dyDescent="0.3">
      <c r="A23" s="64">
        <v>9</v>
      </c>
      <c r="B23" s="84"/>
      <c r="C23" s="84"/>
      <c r="D23" s="65"/>
      <c r="E23" s="66"/>
      <c r="F23" s="66"/>
      <c r="G23" s="65"/>
      <c r="H23" s="66"/>
      <c r="I23" s="66"/>
      <c r="J23" s="67"/>
      <c r="K23" s="68"/>
      <c r="L23" s="70"/>
      <c r="M23" s="37" t="str">
        <f t="shared" si="0"/>
        <v/>
      </c>
    </row>
    <row r="24" spans="1:13" x14ac:dyDescent="0.3">
      <c r="A24" s="62">
        <v>10</v>
      </c>
      <c r="B24" s="83"/>
      <c r="C24" s="83"/>
      <c r="D24" s="63"/>
      <c r="E24" s="38"/>
      <c r="F24" s="38"/>
      <c r="G24" s="63"/>
      <c r="H24" s="39"/>
      <c r="I24" s="38"/>
      <c r="J24" s="40"/>
      <c r="K24" s="41"/>
      <c r="L24" s="43"/>
      <c r="M24" s="42" t="str">
        <f t="shared" si="0"/>
        <v/>
      </c>
    </row>
    <row r="25" spans="1:13" x14ac:dyDescent="0.3">
      <c r="A25" s="64">
        <v>11</v>
      </c>
      <c r="B25" s="84"/>
      <c r="C25" s="84"/>
      <c r="D25" s="65"/>
      <c r="E25" s="66"/>
      <c r="F25" s="66"/>
      <c r="G25" s="65"/>
      <c r="H25" s="66"/>
      <c r="I25" s="66"/>
      <c r="J25" s="67"/>
      <c r="K25" s="68"/>
      <c r="L25" s="70"/>
      <c r="M25" s="37" t="str">
        <f t="shared" si="0"/>
        <v/>
      </c>
    </row>
    <row r="26" spans="1:13" x14ac:dyDescent="0.3">
      <c r="A26" s="62">
        <v>12</v>
      </c>
      <c r="B26" s="83"/>
      <c r="C26" s="83"/>
      <c r="D26" s="63"/>
      <c r="E26" s="38"/>
      <c r="F26" s="38"/>
      <c r="G26" s="63"/>
      <c r="H26" s="39"/>
      <c r="I26" s="38"/>
      <c r="J26" s="40"/>
      <c r="K26" s="41"/>
      <c r="L26" s="43"/>
      <c r="M26" s="42" t="str">
        <f t="shared" si="0"/>
        <v/>
      </c>
    </row>
    <row r="27" spans="1:13" x14ac:dyDescent="0.3">
      <c r="A27" s="64">
        <v>13</v>
      </c>
      <c r="B27" s="84"/>
      <c r="C27" s="84"/>
      <c r="D27" s="65"/>
      <c r="E27" s="66"/>
      <c r="F27" s="66"/>
      <c r="G27" s="65"/>
      <c r="H27" s="66"/>
      <c r="I27" s="66"/>
      <c r="J27" s="67"/>
      <c r="K27" s="68"/>
      <c r="L27" s="70"/>
      <c r="M27" s="37" t="str">
        <f t="shared" si="0"/>
        <v/>
      </c>
    </row>
    <row r="28" spans="1:13" x14ac:dyDescent="0.3">
      <c r="A28" s="62">
        <v>14</v>
      </c>
      <c r="B28" s="83"/>
      <c r="C28" s="83"/>
      <c r="D28" s="63"/>
      <c r="E28" s="38"/>
      <c r="F28" s="38"/>
      <c r="G28" s="63"/>
      <c r="H28" s="39"/>
      <c r="I28" s="38"/>
      <c r="J28" s="40"/>
      <c r="K28" s="41"/>
      <c r="L28" s="43"/>
      <c r="M28" s="42" t="str">
        <f t="shared" si="0"/>
        <v/>
      </c>
    </row>
    <row r="29" spans="1:13" ht="12.75" customHeight="1" x14ac:dyDescent="0.3">
      <c r="A29" s="64">
        <v>15</v>
      </c>
      <c r="B29" s="84"/>
      <c r="C29" s="84"/>
      <c r="D29" s="65"/>
      <c r="E29" s="66"/>
      <c r="F29" s="66"/>
      <c r="G29" s="65"/>
      <c r="H29" s="66"/>
      <c r="I29" s="66"/>
      <c r="J29" s="67"/>
      <c r="K29" s="68"/>
      <c r="L29" s="70"/>
      <c r="M29" s="37" t="str">
        <f t="shared" si="0"/>
        <v/>
      </c>
    </row>
    <row r="30" spans="1:13" x14ac:dyDescent="0.3">
      <c r="A30" s="62">
        <v>16</v>
      </c>
      <c r="B30" s="83"/>
      <c r="C30" s="83"/>
      <c r="D30" s="63"/>
      <c r="E30" s="38"/>
      <c r="F30" s="38"/>
      <c r="G30" s="63"/>
      <c r="H30" s="39"/>
      <c r="I30" s="38"/>
      <c r="J30" s="40"/>
      <c r="K30" s="41"/>
      <c r="L30" s="43"/>
      <c r="M30" s="42" t="str">
        <f t="shared" si="0"/>
        <v/>
      </c>
    </row>
    <row r="31" spans="1:13" x14ac:dyDescent="0.3">
      <c r="A31" s="64">
        <v>17</v>
      </c>
      <c r="B31" s="84"/>
      <c r="C31" s="84"/>
      <c r="D31" s="65"/>
      <c r="E31" s="66"/>
      <c r="F31" s="66"/>
      <c r="G31" s="65"/>
      <c r="H31" s="66"/>
      <c r="I31" s="66"/>
      <c r="J31" s="67"/>
      <c r="K31" s="68"/>
      <c r="L31" s="70"/>
      <c r="M31" s="37" t="str">
        <f t="shared" si="0"/>
        <v/>
      </c>
    </row>
    <row r="32" spans="1:13" x14ac:dyDescent="0.3">
      <c r="A32" s="62">
        <v>18</v>
      </c>
      <c r="B32" s="83"/>
      <c r="C32" s="83"/>
      <c r="D32" s="63"/>
      <c r="E32" s="38"/>
      <c r="F32" s="38"/>
      <c r="G32" s="63"/>
      <c r="H32" s="39"/>
      <c r="I32" s="38"/>
      <c r="J32" s="40"/>
      <c r="K32" s="41"/>
      <c r="L32" s="43"/>
      <c r="M32" s="42" t="str">
        <f t="shared" si="0"/>
        <v/>
      </c>
    </row>
    <row r="33" spans="1:13" x14ac:dyDescent="0.3">
      <c r="A33" s="64">
        <v>19</v>
      </c>
      <c r="B33" s="84"/>
      <c r="C33" s="84"/>
      <c r="D33" s="65"/>
      <c r="E33" s="66"/>
      <c r="F33" s="66"/>
      <c r="G33" s="65"/>
      <c r="H33" s="66"/>
      <c r="I33" s="66"/>
      <c r="J33" s="67"/>
      <c r="K33" s="68"/>
      <c r="L33" s="70"/>
      <c r="M33" s="37" t="str">
        <f t="shared" si="0"/>
        <v/>
      </c>
    </row>
    <row r="34" spans="1:13" x14ac:dyDescent="0.3">
      <c r="A34" s="62">
        <v>20</v>
      </c>
      <c r="B34" s="83"/>
      <c r="C34" s="83"/>
      <c r="D34" s="63"/>
      <c r="E34" s="38"/>
      <c r="F34" s="38"/>
      <c r="G34" s="63"/>
      <c r="H34" s="39"/>
      <c r="I34" s="38"/>
      <c r="J34" s="40"/>
      <c r="K34" s="41"/>
      <c r="L34" s="43"/>
      <c r="M34" s="42" t="str">
        <f t="shared" si="0"/>
        <v/>
      </c>
    </row>
    <row r="35" spans="1:13" x14ac:dyDescent="0.3">
      <c r="A35" s="64">
        <v>21</v>
      </c>
      <c r="B35" s="84"/>
      <c r="C35" s="84"/>
      <c r="D35" s="65"/>
      <c r="E35" s="66"/>
      <c r="F35" s="66"/>
      <c r="G35" s="65"/>
      <c r="H35" s="66"/>
      <c r="I35" s="66"/>
      <c r="J35" s="67"/>
      <c r="K35" s="68"/>
      <c r="L35" s="70"/>
      <c r="M35" s="37" t="str">
        <f t="shared" si="0"/>
        <v/>
      </c>
    </row>
    <row r="36" spans="1:13" x14ac:dyDescent="0.3">
      <c r="A36" s="62">
        <v>22</v>
      </c>
      <c r="B36" s="83"/>
      <c r="C36" s="83"/>
      <c r="D36" s="63"/>
      <c r="E36" s="38"/>
      <c r="F36" s="38"/>
      <c r="G36" s="63"/>
      <c r="H36" s="39"/>
      <c r="I36" s="38"/>
      <c r="J36" s="40"/>
      <c r="K36" s="41"/>
      <c r="L36" s="43"/>
      <c r="M36" s="42" t="str">
        <f t="shared" si="0"/>
        <v/>
      </c>
    </row>
    <row r="37" spans="1:13" x14ac:dyDescent="0.3">
      <c r="A37" s="64">
        <v>23</v>
      </c>
      <c r="B37" s="84"/>
      <c r="C37" s="84"/>
      <c r="D37" s="65"/>
      <c r="E37" s="66"/>
      <c r="F37" s="66"/>
      <c r="G37" s="65"/>
      <c r="H37" s="66"/>
      <c r="I37" s="66"/>
      <c r="J37" s="67"/>
      <c r="K37" s="68"/>
      <c r="L37" s="70"/>
      <c r="M37" s="37" t="str">
        <f t="shared" si="0"/>
        <v/>
      </c>
    </row>
    <row r="38" spans="1:13" x14ac:dyDescent="0.3">
      <c r="A38" s="62">
        <v>24</v>
      </c>
      <c r="B38" s="83"/>
      <c r="C38" s="83"/>
      <c r="D38" s="63"/>
      <c r="E38" s="38"/>
      <c r="F38" s="38"/>
      <c r="G38" s="63"/>
      <c r="H38" s="39"/>
      <c r="I38" s="38"/>
      <c r="J38" s="40"/>
      <c r="K38" s="41"/>
      <c r="L38" s="43"/>
      <c r="M38" s="42" t="str">
        <f t="shared" si="0"/>
        <v/>
      </c>
    </row>
    <row r="39" spans="1:13" x14ac:dyDescent="0.3">
      <c r="A39" s="64">
        <v>25</v>
      </c>
      <c r="B39" s="84"/>
      <c r="C39" s="84"/>
      <c r="D39" s="65"/>
      <c r="E39" s="66"/>
      <c r="F39" s="66"/>
      <c r="G39" s="65"/>
      <c r="H39" s="66"/>
      <c r="I39" s="66"/>
      <c r="J39" s="67"/>
      <c r="K39" s="68"/>
      <c r="L39" s="70"/>
      <c r="M39" s="37" t="str">
        <f t="shared" si="0"/>
        <v/>
      </c>
    </row>
    <row r="40" spans="1:13" s="36" customFormat="1" x14ac:dyDescent="0.3">
      <c r="A40" s="62">
        <v>26</v>
      </c>
      <c r="B40" s="83"/>
      <c r="C40" s="83"/>
      <c r="D40" s="63"/>
      <c r="E40" s="38"/>
      <c r="F40" s="38"/>
      <c r="G40" s="63"/>
      <c r="H40" s="39"/>
      <c r="I40" s="38"/>
      <c r="J40" s="40"/>
      <c r="K40" s="41"/>
      <c r="L40" s="43"/>
      <c r="M40" s="42" t="str">
        <f t="shared" si="0"/>
        <v/>
      </c>
    </row>
    <row r="41" spans="1:13" s="36" customFormat="1" x14ac:dyDescent="0.3">
      <c r="A41" s="64">
        <v>27</v>
      </c>
      <c r="B41" s="84"/>
      <c r="C41" s="84"/>
      <c r="D41" s="65"/>
      <c r="E41" s="66"/>
      <c r="F41" s="66"/>
      <c r="G41" s="65"/>
      <c r="H41" s="66"/>
      <c r="I41" s="66"/>
      <c r="J41" s="67"/>
      <c r="K41" s="68"/>
      <c r="L41" s="70"/>
      <c r="M41" s="37" t="str">
        <f t="shared" si="0"/>
        <v/>
      </c>
    </row>
    <row r="42" spans="1:13" s="36" customFormat="1" x14ac:dyDescent="0.3">
      <c r="A42" s="62">
        <v>28</v>
      </c>
      <c r="B42" s="83"/>
      <c r="C42" s="83"/>
      <c r="D42" s="63"/>
      <c r="E42" s="38"/>
      <c r="F42" s="38"/>
      <c r="G42" s="63"/>
      <c r="H42" s="39"/>
      <c r="I42" s="38"/>
      <c r="J42" s="40"/>
      <c r="K42" s="41"/>
      <c r="L42" s="43"/>
      <c r="M42" s="42" t="str">
        <f t="shared" si="0"/>
        <v/>
      </c>
    </row>
    <row r="43" spans="1:13" s="36" customFormat="1" x14ac:dyDescent="0.3">
      <c r="A43" s="64">
        <v>29</v>
      </c>
      <c r="B43" s="84"/>
      <c r="C43" s="84"/>
      <c r="D43" s="65"/>
      <c r="E43" s="66"/>
      <c r="F43" s="66"/>
      <c r="G43" s="65"/>
      <c r="H43" s="66"/>
      <c r="I43" s="66"/>
      <c r="J43" s="67"/>
      <c r="K43" s="68"/>
      <c r="L43" s="70"/>
      <c r="M43" s="37" t="str">
        <f t="shared" si="0"/>
        <v/>
      </c>
    </row>
    <row r="44" spans="1:13" s="36" customFormat="1" ht="14.4" thickBot="1" x14ac:dyDescent="0.35">
      <c r="A44" s="71">
        <v>30</v>
      </c>
      <c r="B44" s="126"/>
      <c r="C44" s="126"/>
      <c r="D44" s="72"/>
      <c r="E44" s="44"/>
      <c r="F44" s="44"/>
      <c r="G44" s="72"/>
      <c r="H44" s="45"/>
      <c r="I44" s="44"/>
      <c r="J44" s="46"/>
      <c r="K44" s="47"/>
      <c r="L44" s="48"/>
      <c r="M44" s="42" t="str">
        <f t="shared" si="0"/>
        <v/>
      </c>
    </row>
    <row r="45" spans="1:13" ht="14.4" x14ac:dyDescent="0.25">
      <c r="A45" s="89" t="s">
        <v>42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20"/>
    </row>
    <row r="46" spans="1:13" x14ac:dyDescent="0.3">
      <c r="A46" s="7"/>
    </row>
    <row r="47" spans="1:13" hidden="1" x14ac:dyDescent="0.3">
      <c r="A47" s="7"/>
    </row>
    <row r="48" spans="1:13" hidden="1" x14ac:dyDescent="0.3">
      <c r="A48" s="7"/>
    </row>
    <row r="49" spans="1:1" hidden="1" x14ac:dyDescent="0.3">
      <c r="A49" s="7"/>
    </row>
    <row r="50" spans="1:1" hidden="1" x14ac:dyDescent="0.3">
      <c r="A50" s="7"/>
    </row>
    <row r="51" spans="1:1" hidden="1" x14ac:dyDescent="0.3">
      <c r="A51" s="7"/>
    </row>
    <row r="52" spans="1:1" hidden="1" x14ac:dyDescent="0.3">
      <c r="A52" s="7"/>
    </row>
    <row r="53" spans="1:1" hidden="1" x14ac:dyDescent="0.3">
      <c r="A53" s="7"/>
    </row>
    <row r="54" spans="1:1" hidden="1" x14ac:dyDescent="0.3">
      <c r="A54" s="7"/>
    </row>
    <row r="55" spans="1:1" hidden="1" x14ac:dyDescent="0.3">
      <c r="A55" s="7"/>
    </row>
    <row r="56" spans="1:1" hidden="1" x14ac:dyDescent="0.3">
      <c r="A56" s="7"/>
    </row>
    <row r="57" spans="1:1" hidden="1" x14ac:dyDescent="0.3">
      <c r="A57" s="7"/>
    </row>
    <row r="58" spans="1:1" hidden="1" x14ac:dyDescent="0.3">
      <c r="A58" s="7"/>
    </row>
    <row r="59" spans="1:1" hidden="1" x14ac:dyDescent="0.3">
      <c r="A59" s="7"/>
    </row>
    <row r="60" spans="1:1" hidden="1" x14ac:dyDescent="0.3">
      <c r="A60" s="7"/>
    </row>
    <row r="61" spans="1:1" hidden="1" x14ac:dyDescent="0.3">
      <c r="A61" s="7"/>
    </row>
    <row r="62" spans="1:1" hidden="1" x14ac:dyDescent="0.3">
      <c r="A62" s="7"/>
    </row>
    <row r="63" spans="1:1" hidden="1" x14ac:dyDescent="0.3">
      <c r="A63" s="7"/>
    </row>
    <row r="64" spans="1:1" hidden="1" x14ac:dyDescent="0.3">
      <c r="A64" s="7"/>
    </row>
    <row r="65" spans="1:1" hidden="1" x14ac:dyDescent="0.3">
      <c r="A65" s="7"/>
    </row>
    <row r="66" spans="1:1" hidden="1" x14ac:dyDescent="0.3">
      <c r="A66" s="7"/>
    </row>
    <row r="67" spans="1:1" hidden="1" x14ac:dyDescent="0.3">
      <c r="A67" s="7"/>
    </row>
    <row r="68" spans="1:1" hidden="1" x14ac:dyDescent="0.3">
      <c r="A68" s="7"/>
    </row>
    <row r="69" spans="1:1" hidden="1" x14ac:dyDescent="0.3">
      <c r="A69" s="7"/>
    </row>
    <row r="70" spans="1:1" hidden="1" x14ac:dyDescent="0.3">
      <c r="A70" s="7"/>
    </row>
    <row r="71" spans="1:1" hidden="1" x14ac:dyDescent="0.3">
      <c r="A71" s="7"/>
    </row>
    <row r="72" spans="1:1" hidden="1" x14ac:dyDescent="0.3">
      <c r="A72" s="7"/>
    </row>
    <row r="73" spans="1:1" hidden="1" x14ac:dyDescent="0.3"/>
    <row r="74" spans="1:1" hidden="1" x14ac:dyDescent="0.3"/>
    <row r="75" spans="1:1" hidden="1" x14ac:dyDescent="0.3"/>
    <row r="76" spans="1:1" hidden="1" x14ac:dyDescent="0.3"/>
    <row r="77" spans="1:1" hidden="1" x14ac:dyDescent="0.3"/>
    <row r="78" spans="1:1" hidden="1" x14ac:dyDescent="0.3"/>
    <row r="79" spans="1:1" hidden="1" x14ac:dyDescent="0.3"/>
    <row r="80" spans="1:1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</sheetData>
  <sheetProtection algorithmName="SHA-512" hashValue="mG3aIg7aaB4/1N3B3Dw084v6866m//pBq0bmAt5AuiLwAp6fc0HMmiLXTsuJbzhKj1luLyA5OTIeCzQdmXGDzQ==" saltValue="c4goNneePDz+2OTnnZCGDA==" spinCount="100000" sheet="1" objects="1" scenarios="1" selectLockedCells="1"/>
  <mergeCells count="79">
    <mergeCell ref="H2:J2"/>
    <mergeCell ref="H3:J3"/>
    <mergeCell ref="H4:J4"/>
    <mergeCell ref="H5:J5"/>
    <mergeCell ref="K2:L2"/>
    <mergeCell ref="K3:L3"/>
    <mergeCell ref="K4:L4"/>
    <mergeCell ref="K5:L5"/>
    <mergeCell ref="H6:L6"/>
    <mergeCell ref="H9:L9"/>
    <mergeCell ref="K13:K14"/>
    <mergeCell ref="L13:L14"/>
    <mergeCell ref="H7:L8"/>
    <mergeCell ref="F8:G8"/>
    <mergeCell ref="A12:L12"/>
    <mergeCell ref="B20:C20"/>
    <mergeCell ref="B21:C21"/>
    <mergeCell ref="B22:C22"/>
    <mergeCell ref="D9:E9"/>
    <mergeCell ref="D10:E10"/>
    <mergeCell ref="D11:E11"/>
    <mergeCell ref="H13:H14"/>
    <mergeCell ref="I13:I14"/>
    <mergeCell ref="H10:L11"/>
    <mergeCell ref="J13:J14"/>
    <mergeCell ref="B44:C44"/>
    <mergeCell ref="B43:C43"/>
    <mergeCell ref="B24:C24"/>
    <mergeCell ref="B34:C34"/>
    <mergeCell ref="A3:B3"/>
    <mergeCell ref="A13:A14"/>
    <mergeCell ref="B23:C23"/>
    <mergeCell ref="A9:B9"/>
    <mergeCell ref="B35:C35"/>
    <mergeCell ref="B40:C40"/>
    <mergeCell ref="B41:C41"/>
    <mergeCell ref="B15:C15"/>
    <mergeCell ref="B16:C16"/>
    <mergeCell ref="B17:C17"/>
    <mergeCell ref="B18:C18"/>
    <mergeCell ref="B19:C19"/>
    <mergeCell ref="C2:G2"/>
    <mergeCell ref="C3:G3"/>
    <mergeCell ref="C5:G5"/>
    <mergeCell ref="A4:B4"/>
    <mergeCell ref="A5:B5"/>
    <mergeCell ref="C4:G4"/>
    <mergeCell ref="A45:L45"/>
    <mergeCell ref="A1:D1"/>
    <mergeCell ref="B42:C42"/>
    <mergeCell ref="A7:B7"/>
    <mergeCell ref="A6:G6"/>
    <mergeCell ref="D8:E8"/>
    <mergeCell ref="A8:B8"/>
    <mergeCell ref="F10:G10"/>
    <mergeCell ref="F11:G11"/>
    <mergeCell ref="E1:G1"/>
    <mergeCell ref="A2:B2"/>
    <mergeCell ref="F9:G9"/>
    <mergeCell ref="B13:C14"/>
    <mergeCell ref="D13:D14"/>
    <mergeCell ref="E13:E14"/>
    <mergeCell ref="D7:E7"/>
    <mergeCell ref="F7:G7"/>
    <mergeCell ref="B38:C38"/>
    <mergeCell ref="B39:C39"/>
    <mergeCell ref="B33:C33"/>
    <mergeCell ref="F13:F14"/>
    <mergeCell ref="G13:G14"/>
    <mergeCell ref="B25:C25"/>
    <mergeCell ref="B26:C26"/>
    <mergeCell ref="B27:C27"/>
    <mergeCell ref="B30:C30"/>
    <mergeCell ref="B31:C31"/>
    <mergeCell ref="B36:C36"/>
    <mergeCell ref="B37:C37"/>
    <mergeCell ref="B28:C28"/>
    <mergeCell ref="B29:C29"/>
    <mergeCell ref="B32:C32"/>
  </mergeCells>
  <phoneticPr fontId="1" type="noConversion"/>
  <conditionalFormatting sqref="M17:M44 M2:M13">
    <cfRule type="notContainsBlanks" dxfId="53" priority="837">
      <formula>LEN(TRIM(M2))&gt;0</formula>
    </cfRule>
  </conditionalFormatting>
  <conditionalFormatting sqref="M14">
    <cfRule type="expression" dxfId="52" priority="710">
      <formula>M14="Zkontrolujte, prosím, výpis dílců."</formula>
    </cfRule>
    <cfRule type="expression" dxfId="51" priority="712">
      <formula>M14="Doplňte, prosím, hlavičku."</formula>
    </cfRule>
    <cfRule type="cellIs" dxfId="50" priority="827" operator="equal">
      <formula>"Uveďte, prosím, termín dodání."</formula>
    </cfRule>
    <cfRule type="cellIs" dxfId="49" priority="829" operator="equal">
      <formula>"Hlavička a výpis jsou v pořádku."</formula>
    </cfRule>
  </conditionalFormatting>
  <conditionalFormatting sqref="M15:M44">
    <cfRule type="expression" dxfId="48" priority="826">
      <formula>OR($K15="x",$K15="xx")</formula>
    </cfRule>
  </conditionalFormatting>
  <conditionalFormatting sqref="M15:M16">
    <cfRule type="notContainsBlanks" dxfId="47" priority="703">
      <formula>LEN(TRIM(M15))&gt;0</formula>
    </cfRule>
  </conditionalFormatting>
  <conditionalFormatting sqref="A15:L44">
    <cfRule type="expression" dxfId="46" priority="3">
      <formula>OR($K15="x",$K15="xx")</formula>
    </cfRule>
  </conditionalFormatting>
  <conditionalFormatting sqref="B15:C44">
    <cfRule type="expression" dxfId="45" priority="2">
      <formula>AND(NOT(ISNUMBER($D15)),ISNUMBER($D16))</formula>
    </cfRule>
  </conditionalFormatting>
  <conditionalFormatting sqref="D15:L44">
    <cfRule type="expression" dxfId="44" priority="1">
      <formula>AND(NOT(ISNUMBER($D15)),ISNUMBER($D16))</formula>
    </cfRule>
  </conditionalFormatting>
  <dataValidations count="8">
    <dataValidation type="list" showInputMessage="1" errorTitle="Vložena chybná hodnota" error="V této buňce mohou být pouze hodnoty:_x000a_- &quot;Vlastní v prodejně Ligno mat&quot;_x000a_- &quot;Vlastní v dílně Ligno mat&quot; - po domluvě_x000a_- &quot;Doprava&quot; - po domluvě_x000a_- &quot;Doprava Ligno mat&quot; - po domluvě" sqref="H7:L8" xr:uid="{00000000-0002-0000-0300-000000000000}">
      <formula1>"Vlastní v prodejně Ligno mat, Doprava"</formula1>
    </dataValidation>
    <dataValidation allowBlank="1" showInputMessage="1" showErrorMessage="1" promptTitle="Vaše jméno, firma" sqref="C2:G2" xr:uid="{4E88B7BF-E2BE-4CE9-9465-B75D570A4244}"/>
    <dataValidation showDropDown="1" showErrorMessage="1" errorTitle="CHYBA" error="Pole smí obsahovat pouze jednu z hodnot &quot;M&quot; nebo&quot;V&quot;." sqref="I1" xr:uid="{00000000-0002-0000-0300-000002000000}"/>
    <dataValidation type="list" allowBlank="1" showInputMessage="1" showErrorMessage="1" errorTitle="Nesprávná hodnota" error="Pole smí obsahovat pouze křížek (písmeno x), dva křížky (xx), nebo musí zůstat prázdné." sqref="K15:K44" xr:uid="{00000000-0002-0000-0300-000003000000}">
      <formula1>"x, xx"</formula1>
    </dataValidation>
    <dataValidation type="whole" operator="greaterThanOrEqual" allowBlank="1" showInputMessage="1" showErrorMessage="1" errorTitle="Neplatný údaj" error="Zadejte celočíselný počet kusů 1 nebo více." sqref="J15:J44" xr:uid="{00000000-0002-0000-0300-000004000000}">
      <formula1>1</formula1>
    </dataValidation>
    <dataValidation type="decimal" operator="greaterThan" allowBlank="1" showInputMessage="1" showErrorMessage="1" errorTitle="Neplatný rozměr" error="Rozměr může být zadán pouze ve formě desetinného čísla většího než 0. Rozměry zadávejte v mm." sqref="D15:D44 G15:G44" xr:uid="{00000000-0002-0000-0300-000005000000}">
      <formula1>0</formula1>
    </dataValidation>
    <dataValidation type="list" allowBlank="1" showErrorMessage="1" errorTitle="Chybné označení hrany" error="Hranu lze označit pouze hodnotami:_x000a_1; 2; 5; 8 nebo p" sqref="H15:I44 E15:F44" xr:uid="{00000000-0002-0000-0300-000006000000}">
      <formula1>"1,2,5,8,p,f,5f,pf"</formula1>
    </dataValidation>
    <dataValidation type="date" operator="greaterThanOrEqual" allowBlank="1" showInputMessage="1" showErrorMessage="1" errorTitle="Neplatné datum" error="Zdejte, prosím, požadovaný termín v budoucnosti(!) ve formátu DD.MM.RRRR." sqref="H10:L11" xr:uid="{00000000-0002-0000-0300-000007000000}">
      <formula1>TODAY()</formula1>
    </dataValidation>
  </dataValidations>
  <hyperlinks>
    <hyperlink ref="K5" r:id="rId1" xr:uid="{00000000-0004-0000-0300-000000000000}"/>
    <hyperlink ref="K4" r:id="rId2" xr:uid="{00000000-0004-0000-0300-000001000000}"/>
  </hyperlinks>
  <pageMargins left="0.43307086614173229" right="0.23622047244094491" top="0.59055118110236227" bottom="0.39370078740157483" header="0.31496062992125984" footer="0.31496062992125984"/>
  <pageSetup paperSize="9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BW76"/>
  <sheetViews>
    <sheetView zoomScaleNormal="100" workbookViewId="0">
      <selection activeCell="C5" sqref="C5:G5"/>
    </sheetView>
  </sheetViews>
  <sheetFormatPr defaultColWidth="0" defaultRowHeight="0" customHeight="1" zeroHeight="1" x14ac:dyDescent="0.3"/>
  <cols>
    <col min="1" max="1" width="3.77734375" style="2" customWidth="1"/>
    <col min="2" max="2" width="10.6640625" style="1" customWidth="1"/>
    <col min="3" max="3" width="15.6640625" style="1" customWidth="1"/>
    <col min="4" max="4" width="11.6640625" style="1" customWidth="1"/>
    <col min="5" max="6" width="3.33203125" style="1" customWidth="1"/>
    <col min="7" max="7" width="11.6640625" style="1" customWidth="1"/>
    <col min="8" max="9" width="3.33203125" style="1" customWidth="1"/>
    <col min="10" max="10" width="5.44140625" style="1" customWidth="1"/>
    <col min="11" max="11" width="2.6640625" style="1" customWidth="1"/>
    <col min="12" max="12" width="21.44140625" style="1" customWidth="1"/>
    <col min="13" max="13" width="32.33203125" style="3" customWidth="1"/>
    <col min="14" max="75" width="8.88671875" hidden="1" customWidth="1"/>
    <col min="76" max="16384" width="0.5546875" hidden="1"/>
  </cols>
  <sheetData>
    <row r="1" spans="1:13" s="6" customFormat="1" ht="25.5" customHeight="1" thickBot="1" x14ac:dyDescent="0.3">
      <c r="A1" s="90" t="str">
        <f>IF('Výpis 4'!A1="Výpis dílců - list 4/4","Výpis dílců - list 2/4",
IF('Výpis 3'!A1="Výpis dílců - list 3/3","Výpis dílců - list 2/3",
IF(SUM(D15:D44)&lt;&gt;0,"Výpis dílců - list 2/2","Výpis dílců")))</f>
        <v>Výpis dílců</v>
      </c>
      <c r="B1" s="91"/>
      <c r="C1" s="91"/>
      <c r="D1" s="92"/>
      <c r="E1" s="163" t="str">
        <f>IF('Výpis 1'!E1="","",'Výpis 1'!E1)</f>
        <v/>
      </c>
      <c r="F1" s="164"/>
      <c r="G1" s="165"/>
      <c r="H1" s="78" t="str">
        <f>'Výpis 1'!H1</f>
        <v>v80</v>
      </c>
      <c r="I1" s="74"/>
      <c r="J1" s="75" t="s">
        <v>36</v>
      </c>
      <c r="K1" s="79"/>
      <c r="L1" s="80"/>
      <c r="M1" s="8" t="s">
        <v>2</v>
      </c>
    </row>
    <row r="2" spans="1:13" s="6" customFormat="1" ht="13.2" customHeight="1" x14ac:dyDescent="0.3">
      <c r="A2" s="105" t="s">
        <v>9</v>
      </c>
      <c r="B2" s="106"/>
      <c r="C2" s="166" t="str">
        <f>IF('Výpis 1'!C2=0,"",'Výpis 1'!C2)</f>
        <v/>
      </c>
      <c r="D2" s="167"/>
      <c r="E2" s="168"/>
      <c r="F2" s="168"/>
      <c r="G2" s="168"/>
      <c r="H2" s="105" t="s">
        <v>14</v>
      </c>
      <c r="I2" s="183"/>
      <c r="J2" s="106"/>
      <c r="K2" s="184" t="s">
        <v>25</v>
      </c>
      <c r="L2" s="185"/>
      <c r="M2" s="182" t="s">
        <v>21</v>
      </c>
    </row>
    <row r="3" spans="1:13" s="6" customFormat="1" ht="13.2" customHeight="1" x14ac:dyDescent="0.3">
      <c r="A3" s="120" t="s">
        <v>10</v>
      </c>
      <c r="B3" s="121"/>
      <c r="C3" s="169" t="str">
        <f>IF('Výpis 1'!C3=0,"",'Výpis 1'!C3)</f>
        <v/>
      </c>
      <c r="D3" s="170"/>
      <c r="E3" s="170"/>
      <c r="F3" s="170"/>
      <c r="G3" s="170"/>
      <c r="H3" s="120" t="s">
        <v>15</v>
      </c>
      <c r="I3" s="151"/>
      <c r="J3" s="121"/>
      <c r="K3" s="157">
        <v>603141730</v>
      </c>
      <c r="L3" s="158"/>
      <c r="M3" s="182"/>
    </row>
    <row r="4" spans="1:13" s="6" customFormat="1" ht="13.2" customHeight="1" x14ac:dyDescent="0.3">
      <c r="A4" s="120" t="s">
        <v>11</v>
      </c>
      <c r="B4" s="121"/>
      <c r="C4" s="171" t="str">
        <f>IF('Výpis 1'!C4=0,"",'Výpis 1'!C4)</f>
        <v/>
      </c>
      <c r="D4" s="172"/>
      <c r="E4" s="172"/>
      <c r="F4" s="172"/>
      <c r="G4" s="172"/>
      <c r="H4" s="120" t="s">
        <v>16</v>
      </c>
      <c r="I4" s="151"/>
      <c r="J4" s="121"/>
      <c r="K4" s="159" t="s">
        <v>1</v>
      </c>
      <c r="L4" s="160"/>
      <c r="M4" s="182"/>
    </row>
    <row r="5" spans="1:13" s="6" customFormat="1" ht="13.2" customHeight="1" thickBot="1" x14ac:dyDescent="0.35">
      <c r="A5" s="122" t="s">
        <v>38</v>
      </c>
      <c r="B5" s="123"/>
      <c r="C5" s="118"/>
      <c r="D5" s="119"/>
      <c r="E5" s="119"/>
      <c r="F5" s="119"/>
      <c r="G5" s="119"/>
      <c r="H5" s="152" t="s">
        <v>17</v>
      </c>
      <c r="I5" s="153"/>
      <c r="J5" s="154"/>
      <c r="K5" s="161" t="s">
        <v>0</v>
      </c>
      <c r="L5" s="162"/>
      <c r="M5" s="182"/>
    </row>
    <row r="6" spans="1:13" s="6" customFormat="1" ht="13.2" customHeight="1" x14ac:dyDescent="0.3">
      <c r="A6" s="95" t="s">
        <v>39</v>
      </c>
      <c r="B6" s="96"/>
      <c r="C6" s="96"/>
      <c r="D6" s="96"/>
      <c r="E6" s="96"/>
      <c r="F6" s="96"/>
      <c r="G6" s="97"/>
      <c r="H6" s="136" t="s">
        <v>12</v>
      </c>
      <c r="I6" s="136"/>
      <c r="J6" s="136"/>
      <c r="K6" s="136"/>
      <c r="L6" s="137"/>
      <c r="M6" s="4"/>
    </row>
    <row r="7" spans="1:13" s="6" customFormat="1" ht="13.2" customHeight="1" x14ac:dyDescent="0.3">
      <c r="A7" s="93" t="s">
        <v>8</v>
      </c>
      <c r="B7" s="94"/>
      <c r="C7" s="34"/>
      <c r="D7" s="111" t="s">
        <v>24</v>
      </c>
      <c r="E7" s="112"/>
      <c r="F7" s="81"/>
      <c r="G7" s="82"/>
      <c r="H7" s="177" t="str">
        <f>IF('Výpis 1'!H7=0,"",'Výpis 1'!H7)</f>
        <v>Vlastní v prodejně Ligno mat</v>
      </c>
      <c r="I7" s="177"/>
      <c r="J7" s="177"/>
      <c r="K7" s="177"/>
      <c r="L7" s="178"/>
      <c r="M7" s="4"/>
    </row>
    <row r="8" spans="1:13" s="6" customFormat="1" ht="13.2" customHeight="1" x14ac:dyDescent="0.3">
      <c r="A8" s="93" t="s">
        <v>4</v>
      </c>
      <c r="B8" s="94"/>
      <c r="C8" s="50"/>
      <c r="D8" s="98" t="s">
        <v>18</v>
      </c>
      <c r="E8" s="98"/>
      <c r="F8" s="99"/>
      <c r="G8" s="100"/>
      <c r="H8" s="179"/>
      <c r="I8" s="179"/>
      <c r="J8" s="179"/>
      <c r="K8" s="179"/>
      <c r="L8" s="180"/>
      <c r="M8" s="5"/>
    </row>
    <row r="9" spans="1:13" s="6" customFormat="1" ht="13.2" customHeight="1" x14ac:dyDescent="0.3">
      <c r="A9" s="93" t="s">
        <v>22</v>
      </c>
      <c r="B9" s="94"/>
      <c r="C9" s="50"/>
      <c r="D9" s="98" t="s">
        <v>23</v>
      </c>
      <c r="E9" s="98"/>
      <c r="F9" s="99"/>
      <c r="G9" s="100"/>
      <c r="H9" s="138" t="s">
        <v>13</v>
      </c>
      <c r="I9" s="138"/>
      <c r="J9" s="138"/>
      <c r="K9" s="138"/>
      <c r="L9" s="139"/>
      <c r="M9" s="5"/>
    </row>
    <row r="10" spans="1:13" s="6" customFormat="1" ht="13.2" customHeight="1" x14ac:dyDescent="0.3">
      <c r="A10" s="52" t="s">
        <v>3</v>
      </c>
      <c r="B10" s="53"/>
      <c r="C10" s="50"/>
      <c r="D10" s="98" t="s">
        <v>19</v>
      </c>
      <c r="E10" s="98"/>
      <c r="F10" s="99"/>
      <c r="G10" s="100"/>
      <c r="H10" s="173" t="str">
        <f>IF('Výpis 1'!H10=0,"",'Výpis 1'!H10)</f>
        <v/>
      </c>
      <c r="I10" s="173"/>
      <c r="J10" s="173"/>
      <c r="K10" s="173"/>
      <c r="L10" s="174"/>
      <c r="M10" s="5"/>
    </row>
    <row r="11" spans="1:13" s="6" customFormat="1" ht="13.2" customHeight="1" thickBot="1" x14ac:dyDescent="0.35">
      <c r="A11" s="54" t="s">
        <v>5</v>
      </c>
      <c r="B11" s="55"/>
      <c r="C11" s="51"/>
      <c r="D11" s="131" t="s">
        <v>20</v>
      </c>
      <c r="E11" s="131"/>
      <c r="F11" s="101"/>
      <c r="G11" s="102"/>
      <c r="H11" s="175"/>
      <c r="I11" s="175"/>
      <c r="J11" s="175"/>
      <c r="K11" s="175"/>
      <c r="L11" s="176"/>
      <c r="M11" s="5"/>
    </row>
    <row r="12" spans="1:13" s="6" customFormat="1" ht="13.2" customHeight="1" thickBot="1" x14ac:dyDescent="0.35">
      <c r="A12" s="16"/>
      <c r="B12" s="16"/>
      <c r="C12" s="22"/>
      <c r="D12" s="17"/>
      <c r="E12" s="17"/>
      <c r="F12" s="24"/>
      <c r="G12" s="24"/>
      <c r="H12" s="33"/>
      <c r="I12" s="33"/>
      <c r="J12" s="33"/>
      <c r="K12" s="33"/>
      <c r="L12" s="33"/>
      <c r="M12" s="5"/>
    </row>
    <row r="13" spans="1:13" s="6" customFormat="1" ht="15" customHeight="1" x14ac:dyDescent="0.3">
      <c r="A13" s="127" t="s">
        <v>7</v>
      </c>
      <c r="B13" s="107" t="s">
        <v>40</v>
      </c>
      <c r="C13" s="108"/>
      <c r="D13" s="87" t="s">
        <v>32</v>
      </c>
      <c r="E13" s="85" t="s">
        <v>26</v>
      </c>
      <c r="F13" s="85" t="s">
        <v>27</v>
      </c>
      <c r="G13" s="87" t="s">
        <v>33</v>
      </c>
      <c r="H13" s="85" t="s">
        <v>28</v>
      </c>
      <c r="I13" s="85" t="s">
        <v>29</v>
      </c>
      <c r="J13" s="87" t="s">
        <v>31</v>
      </c>
      <c r="K13" s="140" t="s">
        <v>6</v>
      </c>
      <c r="L13" s="142" t="s">
        <v>30</v>
      </c>
      <c r="M13" s="5"/>
    </row>
    <row r="14" spans="1:13" s="6" customFormat="1" ht="17.7" customHeight="1" thickBot="1" x14ac:dyDescent="0.3">
      <c r="A14" s="128"/>
      <c r="B14" s="109"/>
      <c r="C14" s="110"/>
      <c r="D14" s="88"/>
      <c r="E14" s="86"/>
      <c r="F14" s="86"/>
      <c r="G14" s="88"/>
      <c r="H14" s="86"/>
      <c r="I14" s="86"/>
      <c r="J14" s="88"/>
      <c r="K14" s="141"/>
      <c r="L14" s="143"/>
      <c r="M14" s="21" t="str">
        <f>IF('Výpis 1'!H10=0,"Doplňte hlavičku v listu Výpis 1.",IF(OR('Výpis 1'!M2&lt;&gt;"",'Výpis 1'!M3&lt;&gt;"",'Výpis 1'!M4&lt;&gt;"",'Výpis 1'!M5&lt;&gt;"",'Výpis 1'!M6&lt;&gt;""),"Doplňte hlavičku v listu Výpis 1.",IF(OR(M7&lt;&gt;"",M8&lt;&gt;"",M9&lt;&gt;"",M10&lt;&gt;"",M11&lt;&gt;""),"Doplňte prosím hlavičku.",IF(OR(M15&lt;&gt;"",M16&lt;&gt;"",M17&lt;&gt;"",M18&lt;&gt;"",M19&lt;&gt;"",M20&lt;&gt;"",M21&lt;&gt;"",M22&lt;&gt;"",M23&lt;&gt;"",M24&lt;&gt;"",M25&lt;&gt;"",M26&lt;&gt;"",M27&lt;&gt;"",M28&lt;&gt;"",M29&lt;&gt;"",M30&lt;&gt;"",M31&lt;&gt;"",M32&lt;&gt;"",M33&lt;&gt;"",M34&lt;&gt;"",M35&lt;&gt;"",M36&lt;&gt;"",M37&lt;&gt;"",M38&lt;&gt;"",M39&lt;&gt;"",M40&lt;&gt;"",M41&lt;&gt;"",M42&lt;&gt;"",M43&lt;&gt;"",M44&lt;&gt;""),"Zkontrolujte, prosím, výpis dílců.","Hlavička a výpis jsou v pořádku."))))</f>
        <v>Doplňte hlavičku v listu Výpis 1.</v>
      </c>
    </row>
    <row r="15" spans="1:13" s="6" customFormat="1" ht="13.8" x14ac:dyDescent="0.3">
      <c r="A15" s="57">
        <v>31</v>
      </c>
      <c r="B15" s="129"/>
      <c r="C15" s="129"/>
      <c r="D15" s="58"/>
      <c r="E15" s="59"/>
      <c r="F15" s="59"/>
      <c r="G15" s="58"/>
      <c r="H15" s="59"/>
      <c r="I15" s="59"/>
      <c r="J15" s="60"/>
      <c r="K15" s="35"/>
      <c r="L15" s="61"/>
      <c r="M15" s="11" t="str">
        <f>IF(D15=0,IF(G15=0,IF(OR(J15&lt;&gt;0,K15&lt;&gt;"",E15&lt;&gt;"",F15&lt;&gt;"",H15&lt;&gt;"",G15&lt;&gt;""),"Zadejte rozměry!",""),"Zadejte délku!"),IF(G15=0,"Zadejte šířku!",IF(J15=0,"Zadejte počet kusů!","")))</f>
        <v/>
      </c>
    </row>
    <row r="16" spans="1:13" s="6" customFormat="1" ht="12.75" customHeight="1" x14ac:dyDescent="0.3">
      <c r="A16" s="62">
        <v>32</v>
      </c>
      <c r="B16" s="83"/>
      <c r="C16" s="83"/>
      <c r="D16" s="63"/>
      <c r="E16" s="38"/>
      <c r="F16" s="38"/>
      <c r="G16" s="63"/>
      <c r="H16" s="39"/>
      <c r="I16" s="38"/>
      <c r="J16" s="40"/>
      <c r="K16" s="41"/>
      <c r="L16" s="56"/>
      <c r="M16" s="42" t="str">
        <f t="shared" ref="M16:M44" si="0">IF(D16=0,IF(G16=0,IF(OR(J16&lt;&gt;0,K16&lt;&gt;"",E16&lt;&gt;"",F16&lt;&gt;"",H16&lt;&gt;"",G16&lt;&gt;""),"Zadejte rozměry!",""),"Zadejte délku!"),IF(G16=0,"Zadejte šířku!",IF(J16=0,"Zadejte počet kusů!","")))</f>
        <v/>
      </c>
    </row>
    <row r="17" spans="1:13" s="6" customFormat="1" ht="13.8" x14ac:dyDescent="0.3">
      <c r="A17" s="64">
        <v>33</v>
      </c>
      <c r="B17" s="84"/>
      <c r="C17" s="84"/>
      <c r="D17" s="65"/>
      <c r="E17" s="66"/>
      <c r="F17" s="66"/>
      <c r="G17" s="65"/>
      <c r="H17" s="66"/>
      <c r="I17" s="66"/>
      <c r="J17" s="67"/>
      <c r="K17" s="68"/>
      <c r="L17" s="69"/>
      <c r="M17" s="37" t="str">
        <f t="shared" si="0"/>
        <v/>
      </c>
    </row>
    <row r="18" spans="1:13" s="6" customFormat="1" ht="13.8" x14ac:dyDescent="0.3">
      <c r="A18" s="62">
        <v>34</v>
      </c>
      <c r="B18" s="83"/>
      <c r="C18" s="83"/>
      <c r="D18" s="63"/>
      <c r="E18" s="38"/>
      <c r="F18" s="38"/>
      <c r="G18" s="63"/>
      <c r="H18" s="39"/>
      <c r="I18" s="38"/>
      <c r="J18" s="40"/>
      <c r="K18" s="41"/>
      <c r="L18" s="43"/>
      <c r="M18" s="42" t="str">
        <f t="shared" si="0"/>
        <v/>
      </c>
    </row>
    <row r="19" spans="1:13" s="6" customFormat="1" ht="13.8" x14ac:dyDescent="0.3">
      <c r="A19" s="64">
        <v>35</v>
      </c>
      <c r="B19" s="84"/>
      <c r="C19" s="84"/>
      <c r="D19" s="65"/>
      <c r="E19" s="66"/>
      <c r="F19" s="66"/>
      <c r="G19" s="65"/>
      <c r="H19" s="66"/>
      <c r="I19" s="66"/>
      <c r="J19" s="67"/>
      <c r="K19" s="68"/>
      <c r="L19" s="70"/>
      <c r="M19" s="37" t="str">
        <f t="shared" si="0"/>
        <v/>
      </c>
    </row>
    <row r="20" spans="1:13" s="6" customFormat="1" ht="13.8" x14ac:dyDescent="0.3">
      <c r="A20" s="62">
        <v>36</v>
      </c>
      <c r="B20" s="83"/>
      <c r="C20" s="83"/>
      <c r="D20" s="63"/>
      <c r="E20" s="38"/>
      <c r="F20" s="38"/>
      <c r="G20" s="63"/>
      <c r="H20" s="39"/>
      <c r="I20" s="38"/>
      <c r="J20" s="40"/>
      <c r="K20" s="41"/>
      <c r="L20" s="43"/>
      <c r="M20" s="42" t="str">
        <f t="shared" si="0"/>
        <v/>
      </c>
    </row>
    <row r="21" spans="1:13" s="6" customFormat="1" ht="13.8" x14ac:dyDescent="0.3">
      <c r="A21" s="64">
        <v>37</v>
      </c>
      <c r="B21" s="84"/>
      <c r="C21" s="84"/>
      <c r="D21" s="65"/>
      <c r="E21" s="66"/>
      <c r="F21" s="66"/>
      <c r="G21" s="65"/>
      <c r="H21" s="66"/>
      <c r="I21" s="66"/>
      <c r="J21" s="67"/>
      <c r="K21" s="68"/>
      <c r="L21" s="70"/>
      <c r="M21" s="37" t="str">
        <f t="shared" si="0"/>
        <v/>
      </c>
    </row>
    <row r="22" spans="1:13" s="6" customFormat="1" ht="13.8" x14ac:dyDescent="0.3">
      <c r="A22" s="62">
        <v>38</v>
      </c>
      <c r="B22" s="83"/>
      <c r="C22" s="83"/>
      <c r="D22" s="63"/>
      <c r="E22" s="38"/>
      <c r="F22" s="38"/>
      <c r="G22" s="63"/>
      <c r="H22" s="39"/>
      <c r="I22" s="38"/>
      <c r="J22" s="40"/>
      <c r="K22" s="41"/>
      <c r="L22" s="43"/>
      <c r="M22" s="42" t="str">
        <f t="shared" si="0"/>
        <v/>
      </c>
    </row>
    <row r="23" spans="1:13" s="6" customFormat="1" ht="13.8" x14ac:dyDescent="0.3">
      <c r="A23" s="64">
        <v>39</v>
      </c>
      <c r="B23" s="84"/>
      <c r="C23" s="84"/>
      <c r="D23" s="65"/>
      <c r="E23" s="66"/>
      <c r="F23" s="66"/>
      <c r="G23" s="65"/>
      <c r="H23" s="66"/>
      <c r="I23" s="66"/>
      <c r="J23" s="67"/>
      <c r="K23" s="68"/>
      <c r="L23" s="70"/>
      <c r="M23" s="37" t="str">
        <f t="shared" si="0"/>
        <v/>
      </c>
    </row>
    <row r="24" spans="1:13" s="6" customFormat="1" ht="13.8" x14ac:dyDescent="0.3">
      <c r="A24" s="62">
        <v>40</v>
      </c>
      <c r="B24" s="83"/>
      <c r="C24" s="83"/>
      <c r="D24" s="63"/>
      <c r="E24" s="38"/>
      <c r="F24" s="38"/>
      <c r="G24" s="63"/>
      <c r="H24" s="39"/>
      <c r="I24" s="38"/>
      <c r="J24" s="40"/>
      <c r="K24" s="41"/>
      <c r="L24" s="43"/>
      <c r="M24" s="42" t="str">
        <f t="shared" si="0"/>
        <v/>
      </c>
    </row>
    <row r="25" spans="1:13" s="6" customFormat="1" ht="13.8" x14ac:dyDescent="0.3">
      <c r="A25" s="64">
        <v>41</v>
      </c>
      <c r="B25" s="84"/>
      <c r="C25" s="84"/>
      <c r="D25" s="65"/>
      <c r="E25" s="66"/>
      <c r="F25" s="66"/>
      <c r="G25" s="65"/>
      <c r="H25" s="66"/>
      <c r="I25" s="66"/>
      <c r="J25" s="67"/>
      <c r="K25" s="68"/>
      <c r="L25" s="70"/>
      <c r="M25" s="37" t="str">
        <f t="shared" si="0"/>
        <v/>
      </c>
    </row>
    <row r="26" spans="1:13" s="6" customFormat="1" ht="13.8" x14ac:dyDescent="0.3">
      <c r="A26" s="62">
        <v>42</v>
      </c>
      <c r="B26" s="83"/>
      <c r="C26" s="83"/>
      <c r="D26" s="63"/>
      <c r="E26" s="38"/>
      <c r="F26" s="38"/>
      <c r="G26" s="63"/>
      <c r="H26" s="39"/>
      <c r="I26" s="38"/>
      <c r="J26" s="40"/>
      <c r="K26" s="41"/>
      <c r="L26" s="43"/>
      <c r="M26" s="42" t="str">
        <f t="shared" si="0"/>
        <v/>
      </c>
    </row>
    <row r="27" spans="1:13" s="6" customFormat="1" ht="13.8" x14ac:dyDescent="0.3">
      <c r="A27" s="64">
        <v>43</v>
      </c>
      <c r="B27" s="84"/>
      <c r="C27" s="84"/>
      <c r="D27" s="65"/>
      <c r="E27" s="66"/>
      <c r="F27" s="66"/>
      <c r="G27" s="65"/>
      <c r="H27" s="66"/>
      <c r="I27" s="66"/>
      <c r="J27" s="67"/>
      <c r="K27" s="68"/>
      <c r="L27" s="70"/>
      <c r="M27" s="37" t="str">
        <f t="shared" si="0"/>
        <v/>
      </c>
    </row>
    <row r="28" spans="1:13" s="6" customFormat="1" ht="13.8" x14ac:dyDescent="0.3">
      <c r="A28" s="62">
        <v>44</v>
      </c>
      <c r="B28" s="83"/>
      <c r="C28" s="83"/>
      <c r="D28" s="63"/>
      <c r="E28" s="38"/>
      <c r="F28" s="38"/>
      <c r="G28" s="63"/>
      <c r="H28" s="39"/>
      <c r="I28" s="38"/>
      <c r="J28" s="40"/>
      <c r="K28" s="41"/>
      <c r="L28" s="43"/>
      <c r="M28" s="42" t="str">
        <f t="shared" si="0"/>
        <v/>
      </c>
    </row>
    <row r="29" spans="1:13" s="6" customFormat="1" ht="12.75" customHeight="1" x14ac:dyDescent="0.3">
      <c r="A29" s="64">
        <v>45</v>
      </c>
      <c r="B29" s="84"/>
      <c r="C29" s="84"/>
      <c r="D29" s="65"/>
      <c r="E29" s="66"/>
      <c r="F29" s="66"/>
      <c r="G29" s="65"/>
      <c r="H29" s="66"/>
      <c r="I29" s="66"/>
      <c r="J29" s="67"/>
      <c r="K29" s="68"/>
      <c r="L29" s="70"/>
      <c r="M29" s="37" t="str">
        <f t="shared" si="0"/>
        <v/>
      </c>
    </row>
    <row r="30" spans="1:13" s="6" customFormat="1" ht="13.8" x14ac:dyDescent="0.3">
      <c r="A30" s="62">
        <v>46</v>
      </c>
      <c r="B30" s="83"/>
      <c r="C30" s="83"/>
      <c r="D30" s="63"/>
      <c r="E30" s="38"/>
      <c r="F30" s="38"/>
      <c r="G30" s="63"/>
      <c r="H30" s="39"/>
      <c r="I30" s="38"/>
      <c r="J30" s="40"/>
      <c r="K30" s="41"/>
      <c r="L30" s="43"/>
      <c r="M30" s="42" t="str">
        <f t="shared" si="0"/>
        <v/>
      </c>
    </row>
    <row r="31" spans="1:13" s="6" customFormat="1" ht="13.8" x14ac:dyDescent="0.3">
      <c r="A31" s="64">
        <v>47</v>
      </c>
      <c r="B31" s="84"/>
      <c r="C31" s="84"/>
      <c r="D31" s="65"/>
      <c r="E31" s="66"/>
      <c r="F31" s="66"/>
      <c r="G31" s="65"/>
      <c r="H31" s="66"/>
      <c r="I31" s="66"/>
      <c r="J31" s="67"/>
      <c r="K31" s="68"/>
      <c r="L31" s="70"/>
      <c r="M31" s="37" t="str">
        <f t="shared" si="0"/>
        <v/>
      </c>
    </row>
    <row r="32" spans="1:13" s="6" customFormat="1" ht="13.8" x14ac:dyDescent="0.3">
      <c r="A32" s="62">
        <v>48</v>
      </c>
      <c r="B32" s="83"/>
      <c r="C32" s="83"/>
      <c r="D32" s="63"/>
      <c r="E32" s="38"/>
      <c r="F32" s="38"/>
      <c r="G32" s="63"/>
      <c r="H32" s="39"/>
      <c r="I32" s="38"/>
      <c r="J32" s="40"/>
      <c r="K32" s="41"/>
      <c r="L32" s="43"/>
      <c r="M32" s="42" t="str">
        <f t="shared" si="0"/>
        <v/>
      </c>
    </row>
    <row r="33" spans="1:13" s="6" customFormat="1" ht="13.8" x14ac:dyDescent="0.3">
      <c r="A33" s="64">
        <v>49</v>
      </c>
      <c r="B33" s="84"/>
      <c r="C33" s="84"/>
      <c r="D33" s="65"/>
      <c r="E33" s="66"/>
      <c r="F33" s="66"/>
      <c r="G33" s="65"/>
      <c r="H33" s="66"/>
      <c r="I33" s="66"/>
      <c r="J33" s="67"/>
      <c r="K33" s="68"/>
      <c r="L33" s="70"/>
      <c r="M33" s="37" t="str">
        <f t="shared" si="0"/>
        <v/>
      </c>
    </row>
    <row r="34" spans="1:13" s="6" customFormat="1" ht="13.8" x14ac:dyDescent="0.3">
      <c r="A34" s="62">
        <v>50</v>
      </c>
      <c r="B34" s="83"/>
      <c r="C34" s="83"/>
      <c r="D34" s="63"/>
      <c r="E34" s="38"/>
      <c r="F34" s="38"/>
      <c r="G34" s="63"/>
      <c r="H34" s="39"/>
      <c r="I34" s="38"/>
      <c r="J34" s="40"/>
      <c r="K34" s="41"/>
      <c r="L34" s="43"/>
      <c r="M34" s="42" t="str">
        <f t="shared" si="0"/>
        <v/>
      </c>
    </row>
    <row r="35" spans="1:13" s="6" customFormat="1" ht="13.8" x14ac:dyDescent="0.3">
      <c r="A35" s="64">
        <v>51</v>
      </c>
      <c r="B35" s="84"/>
      <c r="C35" s="84"/>
      <c r="D35" s="65"/>
      <c r="E35" s="66"/>
      <c r="F35" s="66"/>
      <c r="G35" s="65"/>
      <c r="H35" s="66"/>
      <c r="I35" s="66"/>
      <c r="J35" s="67"/>
      <c r="K35" s="68"/>
      <c r="L35" s="70"/>
      <c r="M35" s="37" t="str">
        <f t="shared" si="0"/>
        <v/>
      </c>
    </row>
    <row r="36" spans="1:13" s="6" customFormat="1" ht="13.8" x14ac:dyDescent="0.3">
      <c r="A36" s="62">
        <v>52</v>
      </c>
      <c r="B36" s="83"/>
      <c r="C36" s="83"/>
      <c r="D36" s="63"/>
      <c r="E36" s="38"/>
      <c r="F36" s="38"/>
      <c r="G36" s="63"/>
      <c r="H36" s="39"/>
      <c r="I36" s="38"/>
      <c r="J36" s="40"/>
      <c r="K36" s="41"/>
      <c r="L36" s="43"/>
      <c r="M36" s="42" t="str">
        <f t="shared" si="0"/>
        <v/>
      </c>
    </row>
    <row r="37" spans="1:13" s="6" customFormat="1" ht="13.8" x14ac:dyDescent="0.3">
      <c r="A37" s="64">
        <v>53</v>
      </c>
      <c r="B37" s="84"/>
      <c r="C37" s="84"/>
      <c r="D37" s="65"/>
      <c r="E37" s="66"/>
      <c r="F37" s="66"/>
      <c r="G37" s="65"/>
      <c r="H37" s="66"/>
      <c r="I37" s="66"/>
      <c r="J37" s="67"/>
      <c r="K37" s="68"/>
      <c r="L37" s="70"/>
      <c r="M37" s="37" t="str">
        <f t="shared" si="0"/>
        <v/>
      </c>
    </row>
    <row r="38" spans="1:13" s="6" customFormat="1" ht="13.8" x14ac:dyDescent="0.3">
      <c r="A38" s="62">
        <v>54</v>
      </c>
      <c r="B38" s="83"/>
      <c r="C38" s="83"/>
      <c r="D38" s="63"/>
      <c r="E38" s="38"/>
      <c r="F38" s="38"/>
      <c r="G38" s="63"/>
      <c r="H38" s="39"/>
      <c r="I38" s="38"/>
      <c r="J38" s="40"/>
      <c r="K38" s="41"/>
      <c r="L38" s="43"/>
      <c r="M38" s="42" t="str">
        <f t="shared" si="0"/>
        <v/>
      </c>
    </row>
    <row r="39" spans="1:13" s="6" customFormat="1" ht="13.8" x14ac:dyDescent="0.3">
      <c r="A39" s="64">
        <v>55</v>
      </c>
      <c r="B39" s="84"/>
      <c r="C39" s="84"/>
      <c r="D39" s="65"/>
      <c r="E39" s="66"/>
      <c r="F39" s="66"/>
      <c r="G39" s="65"/>
      <c r="H39" s="66"/>
      <c r="I39" s="66"/>
      <c r="J39" s="67"/>
      <c r="K39" s="68"/>
      <c r="L39" s="70"/>
      <c r="M39" s="37" t="str">
        <f t="shared" si="0"/>
        <v/>
      </c>
    </row>
    <row r="40" spans="1:13" s="36" customFormat="1" ht="13.8" x14ac:dyDescent="0.3">
      <c r="A40" s="62">
        <v>56</v>
      </c>
      <c r="B40" s="83"/>
      <c r="C40" s="83"/>
      <c r="D40" s="63"/>
      <c r="E40" s="38"/>
      <c r="F40" s="38"/>
      <c r="G40" s="63"/>
      <c r="H40" s="39"/>
      <c r="I40" s="38"/>
      <c r="J40" s="40"/>
      <c r="K40" s="41"/>
      <c r="L40" s="43"/>
      <c r="M40" s="42" t="str">
        <f t="shared" si="0"/>
        <v/>
      </c>
    </row>
    <row r="41" spans="1:13" s="36" customFormat="1" ht="13.8" x14ac:dyDescent="0.3">
      <c r="A41" s="64">
        <v>57</v>
      </c>
      <c r="B41" s="84"/>
      <c r="C41" s="84"/>
      <c r="D41" s="65"/>
      <c r="E41" s="66"/>
      <c r="F41" s="66"/>
      <c r="G41" s="65"/>
      <c r="H41" s="66"/>
      <c r="I41" s="66"/>
      <c r="J41" s="67"/>
      <c r="K41" s="68"/>
      <c r="L41" s="70"/>
      <c r="M41" s="37" t="str">
        <f t="shared" si="0"/>
        <v/>
      </c>
    </row>
    <row r="42" spans="1:13" s="36" customFormat="1" ht="13.8" x14ac:dyDescent="0.3">
      <c r="A42" s="62">
        <v>58</v>
      </c>
      <c r="B42" s="83"/>
      <c r="C42" s="83"/>
      <c r="D42" s="63"/>
      <c r="E42" s="38"/>
      <c r="F42" s="38"/>
      <c r="G42" s="63"/>
      <c r="H42" s="39"/>
      <c r="I42" s="38"/>
      <c r="J42" s="40"/>
      <c r="K42" s="41"/>
      <c r="L42" s="43"/>
      <c r="M42" s="42" t="str">
        <f t="shared" si="0"/>
        <v/>
      </c>
    </row>
    <row r="43" spans="1:13" s="36" customFormat="1" ht="13.8" x14ac:dyDescent="0.3">
      <c r="A43" s="64">
        <v>59</v>
      </c>
      <c r="B43" s="84"/>
      <c r="C43" s="84"/>
      <c r="D43" s="65"/>
      <c r="E43" s="66"/>
      <c r="F43" s="66"/>
      <c r="G43" s="65"/>
      <c r="H43" s="66"/>
      <c r="I43" s="66"/>
      <c r="J43" s="67"/>
      <c r="K43" s="68"/>
      <c r="L43" s="70"/>
      <c r="M43" s="37" t="str">
        <f t="shared" si="0"/>
        <v/>
      </c>
    </row>
    <row r="44" spans="1:13" s="36" customFormat="1" ht="14.4" thickBot="1" x14ac:dyDescent="0.35">
      <c r="A44" s="71">
        <v>60</v>
      </c>
      <c r="B44" s="126"/>
      <c r="C44" s="126"/>
      <c r="D44" s="72"/>
      <c r="E44" s="44"/>
      <c r="F44" s="44"/>
      <c r="G44" s="72"/>
      <c r="H44" s="45"/>
      <c r="I44" s="44"/>
      <c r="J44" s="46"/>
      <c r="K44" s="47"/>
      <c r="L44" s="48"/>
      <c r="M44" s="42" t="str">
        <f t="shared" si="0"/>
        <v/>
      </c>
    </row>
    <row r="45" spans="1:13" s="36" customFormat="1" ht="14.4" hidden="1" thickBot="1" x14ac:dyDescent="0.35">
      <c r="A45" s="64">
        <v>61</v>
      </c>
      <c r="B45" s="25"/>
      <c r="C45" s="25"/>
      <c r="D45" s="26"/>
      <c r="E45" s="27"/>
      <c r="F45" s="32"/>
      <c r="G45" s="26"/>
      <c r="H45" s="27"/>
      <c r="I45" s="27"/>
      <c r="J45" s="28"/>
      <c r="K45" s="29"/>
      <c r="L45" s="18"/>
      <c r="M45" s="19"/>
    </row>
    <row r="46" spans="1:13" s="6" customFormat="1" ht="12.6" customHeight="1" x14ac:dyDescent="0.25">
      <c r="A46" s="181" t="str">
        <f>'Výpis 1'!A45</f>
        <v>Vyhrazujeme si právo změny cen materiálů i služeb. © Ligno mat s.r.o. 2020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20"/>
    </row>
    <row r="47" spans="1:13" s="6" customFormat="1" ht="12.75" customHeight="1" x14ac:dyDescent="0.3">
      <c r="A47" s="15"/>
      <c r="B47" s="15"/>
      <c r="C47" s="15"/>
      <c r="D47" s="14"/>
      <c r="E47" s="14"/>
      <c r="F47" s="14"/>
      <c r="G47" s="14"/>
      <c r="H47" s="14"/>
      <c r="I47" s="14"/>
      <c r="J47" s="14"/>
      <c r="K47" s="14"/>
      <c r="L47" s="14"/>
      <c r="M47" s="20"/>
    </row>
    <row r="48" spans="1:13" ht="13.95" hidden="1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0"/>
    </row>
    <row r="49" spans="1:13" ht="13.95" hidden="1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10"/>
    </row>
    <row r="50" spans="1:13" ht="13.95" hidden="1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0"/>
    </row>
    <row r="51" spans="1:13" ht="13.95" hidden="1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0"/>
    </row>
    <row r="52" spans="1:13" ht="13.95" hidden="1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0"/>
    </row>
    <row r="53" spans="1:13" ht="13.95" hidden="1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0"/>
    </row>
    <row r="54" spans="1:13" ht="13.95" hidden="1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10"/>
    </row>
    <row r="55" spans="1:13" ht="13.95" hidden="1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10"/>
    </row>
    <row r="56" spans="1:13" ht="13.95" hidden="1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10"/>
    </row>
    <row r="57" spans="1:13" ht="13.95" hidden="1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0"/>
    </row>
    <row r="58" spans="1:13" ht="13.95" hidden="1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0"/>
    </row>
    <row r="59" spans="1:13" ht="13.95" hidden="1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10"/>
    </row>
    <row r="60" spans="1:13" ht="13.95" hidden="1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10"/>
    </row>
    <row r="61" spans="1:13" ht="13.95" hidden="1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0"/>
    </row>
    <row r="62" spans="1:13" ht="13.95" hidden="1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10"/>
    </row>
    <row r="63" spans="1:13" ht="13.95" hidden="1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10"/>
    </row>
    <row r="64" spans="1:13" ht="13.95" hidden="1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10"/>
    </row>
    <row r="65" spans="1:13" ht="13.95" hidden="1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0"/>
    </row>
    <row r="66" spans="1:13" ht="13.95" hidden="1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10"/>
    </row>
    <row r="67" spans="1:13" ht="13.95" hidden="1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10"/>
    </row>
    <row r="68" spans="1:13" ht="13.95" hidden="1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0"/>
    </row>
    <row r="69" spans="1:13" ht="13.95" hidden="1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10"/>
    </row>
    <row r="70" spans="1:13" ht="13.95" hidden="1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10"/>
    </row>
    <row r="71" spans="1:13" ht="13.95" hidden="1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10"/>
    </row>
    <row r="72" spans="1:13" ht="13.95" hidden="1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10"/>
    </row>
    <row r="73" spans="1:13" ht="13.95" hidden="1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10"/>
    </row>
    <row r="74" spans="1:13" ht="13.95" hidden="1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10"/>
    </row>
    <row r="75" spans="1:13" ht="13.95" hidden="1" customHeight="1" x14ac:dyDescent="0.3">
      <c r="A75" s="3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10"/>
    </row>
    <row r="76" spans="1:13" ht="13.95" hidden="1" customHeight="1" x14ac:dyDescent="0.3">
      <c r="A76" s="3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10"/>
    </row>
  </sheetData>
  <sheetProtection algorithmName="SHA-512" hashValue="8jvRD2C7oVMetJvhWvRRq5PMYOBH5NeTo5mRkuO3+TxKvvMhLWVEuJcz8nn+m6ACtOXGwD8m//xT2thFDVCVEg==" saltValue="G6k9yszGDCiF7gJNKphE0Q==" spinCount="100000" sheet="1" objects="1" scenarios="1" selectLockedCells="1"/>
  <mergeCells count="79">
    <mergeCell ref="H9:L9"/>
    <mergeCell ref="B44:C44"/>
    <mergeCell ref="A46:L46"/>
    <mergeCell ref="M2:M5"/>
    <mergeCell ref="H2:J2"/>
    <mergeCell ref="H3:J3"/>
    <mergeCell ref="H4:J4"/>
    <mergeCell ref="H5:J5"/>
    <mergeCell ref="K2:L2"/>
    <mergeCell ref="K3:L3"/>
    <mergeCell ref="K4:L4"/>
    <mergeCell ref="K5:L5"/>
    <mergeCell ref="J13:J14"/>
    <mergeCell ref="K13:K14"/>
    <mergeCell ref="H6:L6"/>
    <mergeCell ref="G13:G14"/>
    <mergeCell ref="H7:L8"/>
    <mergeCell ref="B39:C39"/>
    <mergeCell ref="B40:C40"/>
    <mergeCell ref="B41:C41"/>
    <mergeCell ref="B42:C42"/>
    <mergeCell ref="B20:C20"/>
    <mergeCell ref="B21:C21"/>
    <mergeCell ref="B15:C15"/>
    <mergeCell ref="B16:C16"/>
    <mergeCell ref="B17:C17"/>
    <mergeCell ref="B18:C18"/>
    <mergeCell ref="B19:C19"/>
    <mergeCell ref="B22:C22"/>
    <mergeCell ref="B23:C23"/>
    <mergeCell ref="B24:C24"/>
    <mergeCell ref="B25:C25"/>
    <mergeCell ref="B43:C43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6:C26"/>
    <mergeCell ref="H10:L11"/>
    <mergeCell ref="E13:E14"/>
    <mergeCell ref="F13:F14"/>
    <mergeCell ref="A13:A14"/>
    <mergeCell ref="L13:L14"/>
    <mergeCell ref="D11:E11"/>
    <mergeCell ref="F11:G11"/>
    <mergeCell ref="H13:H14"/>
    <mergeCell ref="I13:I14"/>
    <mergeCell ref="A3:B3"/>
    <mergeCell ref="C3:G3"/>
    <mergeCell ref="A4:B4"/>
    <mergeCell ref="C4:G4"/>
    <mergeCell ref="B13:C14"/>
    <mergeCell ref="D13:D14"/>
    <mergeCell ref="D10:E10"/>
    <mergeCell ref="F10:G10"/>
    <mergeCell ref="A1:D1"/>
    <mergeCell ref="E1:G1"/>
    <mergeCell ref="A2:B2"/>
    <mergeCell ref="C2:G2"/>
    <mergeCell ref="A9:B9"/>
    <mergeCell ref="D9:E9"/>
    <mergeCell ref="F9:G9"/>
    <mergeCell ref="A5:B5"/>
    <mergeCell ref="C5:G5"/>
    <mergeCell ref="A6:G6"/>
    <mergeCell ref="A7:B7"/>
    <mergeCell ref="D7:E7"/>
    <mergeCell ref="F7:G7"/>
    <mergeCell ref="A8:B8"/>
    <mergeCell ref="D8:E8"/>
    <mergeCell ref="F8:G8"/>
  </mergeCells>
  <conditionalFormatting sqref="M6 M12:M13">
    <cfRule type="notContainsBlanks" dxfId="43" priority="1017">
      <formula>LEN(TRIM(M6))&gt;0</formula>
    </cfRule>
  </conditionalFormatting>
  <conditionalFormatting sqref="M14">
    <cfRule type="expression" dxfId="42" priority="1009">
      <formula>M14="Zkontrolujte, prosím, výpis dílců."</formula>
    </cfRule>
    <cfRule type="expression" dxfId="41" priority="1010">
      <formula>M14="Doplňte hlavičku v listu Výpis 1."</formula>
    </cfRule>
    <cfRule type="cellIs" dxfId="40" priority="1015" operator="equal">
      <formula>"Uveďte, prosím, termín dodání."</formula>
    </cfRule>
    <cfRule type="cellIs" dxfId="39" priority="1016" operator="equal">
      <formula>"Hlavička a výpis jsou v pořádku."</formula>
    </cfRule>
  </conditionalFormatting>
  <conditionalFormatting sqref="M46">
    <cfRule type="expression" dxfId="38" priority="1011">
      <formula>M46&lt;&gt;""</formula>
    </cfRule>
    <cfRule type="expression" dxfId="37" priority="1012">
      <formula>M46="Formulář počítá množství materiálu (včetně 17 % prořezu) a jeho cenu na m2."</formula>
    </cfRule>
  </conditionalFormatting>
  <conditionalFormatting sqref="M45">
    <cfRule type="notContainsBlanks" dxfId="36" priority="449">
      <formula>LEN(TRIM(M45))&gt;0</formula>
    </cfRule>
  </conditionalFormatting>
  <conditionalFormatting sqref="M17:M44">
    <cfRule type="notContainsBlanks" dxfId="35" priority="226">
      <formula>LEN(TRIM(M17))&gt;0</formula>
    </cfRule>
  </conditionalFormatting>
  <conditionalFormatting sqref="M15:M44">
    <cfRule type="expression" dxfId="34" priority="225">
      <formula>OR($K15="x",$K15="xx")</formula>
    </cfRule>
  </conditionalFormatting>
  <conditionalFormatting sqref="M15:M16">
    <cfRule type="notContainsBlanks" dxfId="33" priority="224">
      <formula>LEN(TRIM(M15))&gt;0</formula>
    </cfRule>
  </conditionalFormatting>
  <conditionalFormatting sqref="M7:M11">
    <cfRule type="notContainsBlanks" dxfId="32" priority="113">
      <formula>LEN(TRIM(M7))&gt;0</formula>
    </cfRule>
  </conditionalFormatting>
  <conditionalFormatting sqref="A45">
    <cfRule type="expression" dxfId="31" priority="6">
      <formula>OR($K45="x",$K45="xx")</formula>
    </cfRule>
  </conditionalFormatting>
  <conditionalFormatting sqref="A15:L44">
    <cfRule type="expression" dxfId="30" priority="3">
      <formula>OR($K15="x",$K15="xx")</formula>
    </cfRule>
  </conditionalFormatting>
  <conditionalFormatting sqref="B15:C44">
    <cfRule type="expression" dxfId="29" priority="2">
      <formula>AND(NOT(ISNUMBER($D15)),ISNUMBER($D16))</formula>
    </cfRule>
  </conditionalFormatting>
  <conditionalFormatting sqref="D15:L44">
    <cfRule type="expression" dxfId="28" priority="1">
      <formula>AND(NOT(ISNUMBER($D15)),ISNUMBER($D16))</formula>
    </cfRule>
  </conditionalFormatting>
  <dataValidations count="9">
    <dataValidation type="date" operator="greaterThanOrEqual" allowBlank="1" showInputMessage="1" showErrorMessage="1" errorTitle="Neplatné datum" error="Zdejte, prosím, požadovaný termín v budoucnosti(!) ve formátu DD.MM.RRRR." sqref="H10:L12" xr:uid="{00000000-0002-0000-0400-000000000000}">
      <formula1>TODAY()</formula1>
    </dataValidation>
    <dataValidation type="decimal" operator="greaterThan" allowBlank="1" showInputMessage="1" showErrorMessage="1" errorTitle="Neplatný rozměr" error="Rozměr může být zadán pouze ve formě desetinného čísla většího než 0. Rozměry zadávejte v mm." sqref="G15:G44 D15:D44" xr:uid="{3658BE34-259D-408B-AEEE-8D08705A1118}">
      <formula1>0</formula1>
    </dataValidation>
    <dataValidation type="whole" operator="greaterThanOrEqual" allowBlank="1" showInputMessage="1" showErrorMessage="1" errorTitle="Neplatný údaj" error="Zadejte celočíselný počet kusů 1 nebo více." sqref="J15:J44" xr:uid="{B1926E76-0FD1-42E5-AE98-5F650D00F081}">
      <formula1>1</formula1>
    </dataValidation>
    <dataValidation type="list" allowBlank="1" showInputMessage="1" showErrorMessage="1" errorTitle="Nesprávná hodnota" error="Pole smí obsahovat pouze křížek (písmeno x), dva křížky (xx), nebo musí zůstat prázdné." sqref="K15:K44" xr:uid="{91A79554-E85E-46E8-94D7-CE5E8DD8B0E5}">
      <formula1>"x, xx"</formula1>
    </dataValidation>
    <dataValidation allowBlank="1" showDropDown="1" showErrorMessage="1" errorTitle="CHYBA" error="Pole smí obsahovat pouze jednu z hodnot &quot;M&quot; nebo&quot;V&quot;." sqref="I1" xr:uid="{00000000-0002-0000-0400-000005000000}"/>
    <dataValidation allowBlank="1" showInputMessage="1" showErrorMessage="1" promptTitle="Vaše jméno, firma" sqref="C2:G2" xr:uid="{00000000-0002-0000-0400-000006000000}"/>
    <dataValidation type="list" showDropDown="1" showInputMessage="1" sqref="H7:L8" xr:uid="{00000000-0002-0000-0400-000007000000}">
      <formula1>"Vlastní v prodejně Ligno mat"</formula1>
    </dataValidation>
    <dataValidation allowBlank="1" showInputMessage="1" sqref="B45:L45" xr:uid="{88649820-2A95-43C7-9C59-737DF5822EEA}"/>
    <dataValidation type="list" allowBlank="1" showErrorMessage="1" errorTitle="Chybné označení hrany" error="Hranu lze označit pouze hodnotami:_x000a_1; 2; 5; 8 nebo p" sqref="H15:I44 E15:F44" xr:uid="{041F0F7B-5D7F-4160-9098-8793550295D8}">
      <formula1>"1,2,5,8,p,f,5f,pf"</formula1>
    </dataValidation>
  </dataValidations>
  <hyperlinks>
    <hyperlink ref="K5" r:id="rId1" xr:uid="{00000000-0004-0000-0400-000000000000}"/>
    <hyperlink ref="K4" r:id="rId2" xr:uid="{00000000-0004-0000-0400-000001000000}"/>
  </hyperlinks>
  <pageMargins left="0.43307086614173229" right="0.23622047244094491" top="0.59055118110236227" bottom="0.39370078740157483" header="0.31496062992125984" footer="0.31496062992125984"/>
  <pageSetup paperSize="9" orientation="portrait" r:id="rId3"/>
  <headerFooter alignWithMargins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/>
  <dimension ref="A1:BW75"/>
  <sheetViews>
    <sheetView zoomScaleNormal="100" workbookViewId="0">
      <selection activeCell="C5" sqref="C5:G5"/>
    </sheetView>
  </sheetViews>
  <sheetFormatPr defaultColWidth="0" defaultRowHeight="0" customHeight="1" zeroHeight="1" x14ac:dyDescent="0.3"/>
  <cols>
    <col min="1" max="1" width="3.77734375" style="2" customWidth="1"/>
    <col min="2" max="2" width="10.6640625" style="1" customWidth="1"/>
    <col min="3" max="3" width="15.6640625" style="1" customWidth="1"/>
    <col min="4" max="4" width="11.6640625" style="1" customWidth="1"/>
    <col min="5" max="6" width="3.33203125" style="1" customWidth="1"/>
    <col min="7" max="7" width="11.6640625" style="1" customWidth="1"/>
    <col min="8" max="9" width="3.33203125" style="1" customWidth="1"/>
    <col min="10" max="10" width="5.44140625" style="1" customWidth="1"/>
    <col min="11" max="11" width="2.6640625" style="1" customWidth="1"/>
    <col min="12" max="12" width="21.44140625" style="1" customWidth="1"/>
    <col min="13" max="13" width="32.33203125" style="10" customWidth="1"/>
    <col min="14" max="75" width="8.88671875" style="6" hidden="1" customWidth="1"/>
    <col min="76" max="16384" width="9.33203125" style="6" hidden="1"/>
  </cols>
  <sheetData>
    <row r="1" spans="1:13" ht="25.5" customHeight="1" thickBot="1" x14ac:dyDescent="0.3">
      <c r="A1" s="90" t="str">
        <f>IF('Výpis 4'!A1="Výpis dílců - list 4/4","Výpis dílců - list 3/4",
IF(SUM(D15:D44)&lt;&gt;0,"Výpis dílců - list 3/3","Výpis dílců"))</f>
        <v>Výpis dílců</v>
      </c>
      <c r="B1" s="91"/>
      <c r="C1" s="91"/>
      <c r="D1" s="92"/>
      <c r="E1" s="163" t="str">
        <f>IF('Výpis 1'!E1="","",'Výpis 1'!E1)</f>
        <v/>
      </c>
      <c r="F1" s="164"/>
      <c r="G1" s="165"/>
      <c r="H1" s="78" t="str">
        <f>'Výpis 1'!H1</f>
        <v>v80</v>
      </c>
      <c r="I1" s="74"/>
      <c r="J1" s="75" t="s">
        <v>35</v>
      </c>
      <c r="K1" s="79"/>
      <c r="L1" s="80"/>
      <c r="M1" s="8" t="s">
        <v>2</v>
      </c>
    </row>
    <row r="2" spans="1:13" ht="13.2" customHeight="1" x14ac:dyDescent="0.3">
      <c r="A2" s="105" t="s">
        <v>9</v>
      </c>
      <c r="B2" s="106"/>
      <c r="C2" s="166" t="str">
        <f>IF('Výpis 1'!C2=0,"",'Výpis 1'!C2)</f>
        <v/>
      </c>
      <c r="D2" s="167"/>
      <c r="E2" s="168"/>
      <c r="F2" s="168"/>
      <c r="G2" s="168"/>
      <c r="H2" s="105" t="s">
        <v>14</v>
      </c>
      <c r="I2" s="183"/>
      <c r="J2" s="106"/>
      <c r="K2" s="184" t="s">
        <v>25</v>
      </c>
      <c r="L2" s="185"/>
      <c r="M2" s="182" t="s">
        <v>21</v>
      </c>
    </row>
    <row r="3" spans="1:13" ht="13.2" customHeight="1" x14ac:dyDescent="0.3">
      <c r="A3" s="120" t="s">
        <v>10</v>
      </c>
      <c r="B3" s="121"/>
      <c r="C3" s="169" t="str">
        <f>IF('Výpis 1'!C3=0,"",'Výpis 1'!C3)</f>
        <v/>
      </c>
      <c r="D3" s="170"/>
      <c r="E3" s="170"/>
      <c r="F3" s="170"/>
      <c r="G3" s="170"/>
      <c r="H3" s="120" t="s">
        <v>15</v>
      </c>
      <c r="I3" s="151"/>
      <c r="J3" s="121"/>
      <c r="K3" s="157">
        <v>603141730</v>
      </c>
      <c r="L3" s="158"/>
      <c r="M3" s="182"/>
    </row>
    <row r="4" spans="1:13" ht="13.2" customHeight="1" x14ac:dyDescent="0.3">
      <c r="A4" s="120" t="s">
        <v>11</v>
      </c>
      <c r="B4" s="121"/>
      <c r="C4" s="171" t="str">
        <f>IF('Výpis 1'!C4=0,"",'Výpis 1'!C4)</f>
        <v/>
      </c>
      <c r="D4" s="172"/>
      <c r="E4" s="172"/>
      <c r="F4" s="172"/>
      <c r="G4" s="172"/>
      <c r="H4" s="120" t="s">
        <v>16</v>
      </c>
      <c r="I4" s="151"/>
      <c r="J4" s="121"/>
      <c r="K4" s="159" t="s">
        <v>1</v>
      </c>
      <c r="L4" s="160"/>
      <c r="M4" s="182"/>
    </row>
    <row r="5" spans="1:13" ht="13.2" customHeight="1" thickBot="1" x14ac:dyDescent="0.35">
      <c r="A5" s="122" t="s">
        <v>38</v>
      </c>
      <c r="B5" s="123"/>
      <c r="C5" s="118"/>
      <c r="D5" s="119"/>
      <c r="E5" s="119"/>
      <c r="F5" s="119"/>
      <c r="G5" s="119"/>
      <c r="H5" s="152" t="s">
        <v>17</v>
      </c>
      <c r="I5" s="153"/>
      <c r="J5" s="154"/>
      <c r="K5" s="161" t="s">
        <v>0</v>
      </c>
      <c r="L5" s="162"/>
      <c r="M5" s="182"/>
    </row>
    <row r="6" spans="1:13" ht="13.2" customHeight="1" x14ac:dyDescent="0.3">
      <c r="A6" s="95" t="s">
        <v>39</v>
      </c>
      <c r="B6" s="96"/>
      <c r="C6" s="96"/>
      <c r="D6" s="96"/>
      <c r="E6" s="96"/>
      <c r="F6" s="96"/>
      <c r="G6" s="97"/>
      <c r="H6" s="136" t="s">
        <v>12</v>
      </c>
      <c r="I6" s="136"/>
      <c r="J6" s="136"/>
      <c r="K6" s="136"/>
      <c r="L6" s="137"/>
      <c r="M6" s="4"/>
    </row>
    <row r="7" spans="1:13" ht="13.2" customHeight="1" x14ac:dyDescent="0.3">
      <c r="A7" s="93" t="s">
        <v>8</v>
      </c>
      <c r="B7" s="94"/>
      <c r="C7" s="34"/>
      <c r="D7" s="111" t="s">
        <v>24</v>
      </c>
      <c r="E7" s="112"/>
      <c r="F7" s="81"/>
      <c r="G7" s="82"/>
      <c r="H7" s="177" t="str">
        <f>IF('Výpis 1'!H7=0,"",'Výpis 1'!H7)</f>
        <v>Vlastní v prodejně Ligno mat</v>
      </c>
      <c r="I7" s="177"/>
      <c r="J7" s="177"/>
      <c r="K7" s="177"/>
      <c r="L7" s="178"/>
      <c r="M7" s="4"/>
    </row>
    <row r="8" spans="1:13" ht="13.2" customHeight="1" x14ac:dyDescent="0.3">
      <c r="A8" s="93" t="s">
        <v>4</v>
      </c>
      <c r="B8" s="94"/>
      <c r="C8" s="50"/>
      <c r="D8" s="98" t="s">
        <v>18</v>
      </c>
      <c r="E8" s="98"/>
      <c r="F8" s="99"/>
      <c r="G8" s="100"/>
      <c r="H8" s="179"/>
      <c r="I8" s="179"/>
      <c r="J8" s="179"/>
      <c r="K8" s="179"/>
      <c r="L8" s="180"/>
      <c r="M8" s="5"/>
    </row>
    <row r="9" spans="1:13" ht="13.2" customHeight="1" x14ac:dyDescent="0.3">
      <c r="A9" s="93" t="s">
        <v>22</v>
      </c>
      <c r="B9" s="94"/>
      <c r="C9" s="50"/>
      <c r="D9" s="98" t="s">
        <v>23</v>
      </c>
      <c r="E9" s="98"/>
      <c r="F9" s="99"/>
      <c r="G9" s="100"/>
      <c r="H9" s="138" t="s">
        <v>13</v>
      </c>
      <c r="I9" s="138"/>
      <c r="J9" s="138"/>
      <c r="K9" s="138"/>
      <c r="L9" s="139"/>
      <c r="M9" s="5"/>
    </row>
    <row r="10" spans="1:13" ht="13.2" customHeight="1" x14ac:dyDescent="0.3">
      <c r="A10" s="52" t="s">
        <v>3</v>
      </c>
      <c r="B10" s="53"/>
      <c r="C10" s="50"/>
      <c r="D10" s="98" t="s">
        <v>19</v>
      </c>
      <c r="E10" s="98"/>
      <c r="F10" s="99"/>
      <c r="G10" s="100"/>
      <c r="H10" s="173" t="str">
        <f>IF('Výpis 1'!H10=0,"",'Výpis 1'!H10)</f>
        <v/>
      </c>
      <c r="I10" s="173"/>
      <c r="J10" s="173"/>
      <c r="K10" s="173"/>
      <c r="L10" s="174"/>
      <c r="M10" s="5"/>
    </row>
    <row r="11" spans="1:13" ht="13.2" customHeight="1" thickBot="1" x14ac:dyDescent="0.35">
      <c r="A11" s="54" t="s">
        <v>5</v>
      </c>
      <c r="B11" s="55"/>
      <c r="C11" s="51"/>
      <c r="D11" s="131" t="s">
        <v>20</v>
      </c>
      <c r="E11" s="131"/>
      <c r="F11" s="101"/>
      <c r="G11" s="102"/>
      <c r="H11" s="175"/>
      <c r="I11" s="175"/>
      <c r="J11" s="175"/>
      <c r="K11" s="175"/>
      <c r="L11" s="176"/>
      <c r="M11" s="5"/>
    </row>
    <row r="12" spans="1:13" ht="13.2" customHeight="1" thickBot="1" x14ac:dyDescent="0.35">
      <c r="A12" s="16"/>
      <c r="B12" s="16"/>
      <c r="C12" s="23"/>
      <c r="D12" s="17"/>
      <c r="E12" s="17"/>
      <c r="F12" s="24"/>
      <c r="G12" s="24"/>
      <c r="H12" s="31"/>
      <c r="I12" s="31"/>
      <c r="J12" s="31"/>
      <c r="K12" s="31"/>
      <c r="L12" s="31"/>
      <c r="M12" s="5"/>
    </row>
    <row r="13" spans="1:13" ht="15" customHeight="1" x14ac:dyDescent="0.3">
      <c r="A13" s="127" t="s">
        <v>7</v>
      </c>
      <c r="B13" s="107" t="s">
        <v>40</v>
      </c>
      <c r="C13" s="108"/>
      <c r="D13" s="87" t="s">
        <v>32</v>
      </c>
      <c r="E13" s="85" t="s">
        <v>26</v>
      </c>
      <c r="F13" s="85" t="s">
        <v>27</v>
      </c>
      <c r="G13" s="87" t="s">
        <v>33</v>
      </c>
      <c r="H13" s="85" t="s">
        <v>28</v>
      </c>
      <c r="I13" s="85" t="s">
        <v>29</v>
      </c>
      <c r="J13" s="87" t="s">
        <v>31</v>
      </c>
      <c r="K13" s="140" t="s">
        <v>6</v>
      </c>
      <c r="L13" s="142" t="s">
        <v>30</v>
      </c>
      <c r="M13" s="5"/>
    </row>
    <row r="14" spans="1:13" ht="17.7" customHeight="1" thickBot="1" x14ac:dyDescent="0.3">
      <c r="A14" s="128"/>
      <c r="B14" s="109"/>
      <c r="C14" s="110"/>
      <c r="D14" s="88"/>
      <c r="E14" s="86"/>
      <c r="F14" s="86"/>
      <c r="G14" s="88"/>
      <c r="H14" s="86"/>
      <c r="I14" s="86"/>
      <c r="J14" s="88"/>
      <c r="K14" s="141"/>
      <c r="L14" s="143"/>
      <c r="M14" s="21" t="str">
        <f>IF('Výpis 1'!H10=0,"Doplňte hlavičku v listu Výpis 1.",IF(OR('Výpis 1'!M2&lt;&gt;"",'Výpis 1'!M3&lt;&gt;"",'Výpis 1'!M4&lt;&gt;"",'Výpis 1'!M5&lt;&gt;"",'Výpis 1'!M6&lt;&gt;""),"Doplňte hlavičku v listu Výpis 1.",IF(OR(M7&lt;&gt;"",M8&lt;&gt;"",M9&lt;&gt;"",M10&lt;&gt;"",M11&lt;&gt;""),"Doplňte prosím hlavičku.",IF(OR(M15&lt;&gt;"",M16&lt;&gt;"",M17&lt;&gt;"",M18&lt;&gt;"",M19&lt;&gt;"",M20&lt;&gt;"",M21&lt;&gt;"",M22&lt;&gt;"",M23&lt;&gt;"",M24&lt;&gt;"",M25&lt;&gt;"",M26&lt;&gt;"",M27&lt;&gt;"",M28&lt;&gt;"",M29&lt;&gt;"",M30&lt;&gt;"",M31&lt;&gt;"",M32&lt;&gt;"",M33&lt;&gt;"",M34&lt;&gt;"",M35&lt;&gt;"",M36&lt;&gt;"",M37&lt;&gt;"",M38&lt;&gt;"",M39&lt;&gt;"",M40&lt;&gt;"",M41&lt;&gt;"",M42&lt;&gt;"",M43&lt;&gt;"",M44&lt;&gt;""),"Zkontrolujte, prosím, výpis dílců.","Hlavička a výpis jsou v pořádku."))))</f>
        <v>Doplňte hlavičku v listu Výpis 1.</v>
      </c>
    </row>
    <row r="15" spans="1:13" ht="13.8" x14ac:dyDescent="0.3">
      <c r="A15" s="57">
        <v>61</v>
      </c>
      <c r="B15" s="129"/>
      <c r="C15" s="129"/>
      <c r="D15" s="58"/>
      <c r="E15" s="59"/>
      <c r="F15" s="59"/>
      <c r="G15" s="58"/>
      <c r="H15" s="59"/>
      <c r="I15" s="59"/>
      <c r="J15" s="60"/>
      <c r="K15" s="35"/>
      <c r="L15" s="61"/>
      <c r="M15" s="11" t="str">
        <f>IF(D15=0,IF(G15=0,IF(OR(J15&lt;&gt;0,K15&lt;&gt;"",E15&lt;&gt;"",F15&lt;&gt;"",H15&lt;&gt;"",G15&lt;&gt;""),"Zadejte rozměry!",""),"Zadejte délku!"),IF(G15=0,"Zadejte šířku!",IF(J15=0,"Zadejte počet kusů!","")))</f>
        <v/>
      </c>
    </row>
    <row r="16" spans="1:13" ht="12.75" customHeight="1" x14ac:dyDescent="0.3">
      <c r="A16" s="62">
        <v>62</v>
      </c>
      <c r="B16" s="83"/>
      <c r="C16" s="83"/>
      <c r="D16" s="63"/>
      <c r="E16" s="38"/>
      <c r="F16" s="38"/>
      <c r="G16" s="63"/>
      <c r="H16" s="39"/>
      <c r="I16" s="38"/>
      <c r="J16" s="40"/>
      <c r="K16" s="41"/>
      <c r="L16" s="56"/>
      <c r="M16" s="42" t="str">
        <f t="shared" ref="M16:M44" si="0">IF(D16=0,IF(G16=0,IF(OR(J16&lt;&gt;0,K16&lt;&gt;"",E16&lt;&gt;"",F16&lt;&gt;"",H16&lt;&gt;"",G16&lt;&gt;""),"Zadejte rozměry!",""),"Zadejte délku!"),IF(G16=0,"Zadejte šířku!",IF(J16=0,"Zadejte počet kusů!","")))</f>
        <v/>
      </c>
    </row>
    <row r="17" spans="1:13" ht="13.8" x14ac:dyDescent="0.3">
      <c r="A17" s="64">
        <v>63</v>
      </c>
      <c r="B17" s="84"/>
      <c r="C17" s="84"/>
      <c r="D17" s="65"/>
      <c r="E17" s="66"/>
      <c r="F17" s="66"/>
      <c r="G17" s="65"/>
      <c r="H17" s="66"/>
      <c r="I17" s="66"/>
      <c r="J17" s="67"/>
      <c r="K17" s="68"/>
      <c r="L17" s="69"/>
      <c r="M17" s="37" t="str">
        <f t="shared" si="0"/>
        <v/>
      </c>
    </row>
    <row r="18" spans="1:13" ht="13.8" x14ac:dyDescent="0.3">
      <c r="A18" s="62">
        <v>64</v>
      </c>
      <c r="B18" s="83"/>
      <c r="C18" s="83"/>
      <c r="D18" s="63"/>
      <c r="E18" s="38"/>
      <c r="F18" s="38"/>
      <c r="G18" s="63"/>
      <c r="H18" s="39"/>
      <c r="I18" s="38"/>
      <c r="J18" s="40"/>
      <c r="K18" s="41"/>
      <c r="L18" s="43"/>
      <c r="M18" s="42" t="str">
        <f t="shared" si="0"/>
        <v/>
      </c>
    </row>
    <row r="19" spans="1:13" ht="13.8" x14ac:dyDescent="0.3">
      <c r="A19" s="64">
        <v>65</v>
      </c>
      <c r="B19" s="84"/>
      <c r="C19" s="84"/>
      <c r="D19" s="65"/>
      <c r="E19" s="66"/>
      <c r="F19" s="66"/>
      <c r="G19" s="65"/>
      <c r="H19" s="66"/>
      <c r="I19" s="66"/>
      <c r="J19" s="67"/>
      <c r="K19" s="68"/>
      <c r="L19" s="70"/>
      <c r="M19" s="37" t="str">
        <f t="shared" si="0"/>
        <v/>
      </c>
    </row>
    <row r="20" spans="1:13" ht="13.8" x14ac:dyDescent="0.3">
      <c r="A20" s="62">
        <v>66</v>
      </c>
      <c r="B20" s="83"/>
      <c r="C20" s="83"/>
      <c r="D20" s="63"/>
      <c r="E20" s="38"/>
      <c r="F20" s="38"/>
      <c r="G20" s="63"/>
      <c r="H20" s="39"/>
      <c r="I20" s="38"/>
      <c r="J20" s="40"/>
      <c r="K20" s="41"/>
      <c r="L20" s="43"/>
      <c r="M20" s="42" t="str">
        <f t="shared" si="0"/>
        <v/>
      </c>
    </row>
    <row r="21" spans="1:13" ht="13.8" x14ac:dyDescent="0.3">
      <c r="A21" s="64">
        <v>67</v>
      </c>
      <c r="B21" s="84"/>
      <c r="C21" s="84"/>
      <c r="D21" s="65"/>
      <c r="E21" s="66"/>
      <c r="F21" s="66"/>
      <c r="G21" s="65"/>
      <c r="H21" s="66"/>
      <c r="I21" s="66"/>
      <c r="J21" s="67"/>
      <c r="K21" s="68"/>
      <c r="L21" s="70"/>
      <c r="M21" s="37" t="str">
        <f t="shared" si="0"/>
        <v/>
      </c>
    </row>
    <row r="22" spans="1:13" ht="13.8" x14ac:dyDescent="0.3">
      <c r="A22" s="62">
        <v>68</v>
      </c>
      <c r="B22" s="83"/>
      <c r="C22" s="83"/>
      <c r="D22" s="63"/>
      <c r="E22" s="38"/>
      <c r="F22" s="38"/>
      <c r="G22" s="63"/>
      <c r="H22" s="39"/>
      <c r="I22" s="38"/>
      <c r="J22" s="40"/>
      <c r="K22" s="41"/>
      <c r="L22" s="43"/>
      <c r="M22" s="42" t="str">
        <f t="shared" si="0"/>
        <v/>
      </c>
    </row>
    <row r="23" spans="1:13" ht="13.8" x14ac:dyDescent="0.3">
      <c r="A23" s="64">
        <v>69</v>
      </c>
      <c r="B23" s="84"/>
      <c r="C23" s="84"/>
      <c r="D23" s="65"/>
      <c r="E23" s="66"/>
      <c r="F23" s="66"/>
      <c r="G23" s="65"/>
      <c r="H23" s="66"/>
      <c r="I23" s="66"/>
      <c r="J23" s="67"/>
      <c r="K23" s="68"/>
      <c r="L23" s="70"/>
      <c r="M23" s="37" t="str">
        <f t="shared" si="0"/>
        <v/>
      </c>
    </row>
    <row r="24" spans="1:13" ht="13.8" x14ac:dyDescent="0.3">
      <c r="A24" s="62">
        <v>70</v>
      </c>
      <c r="B24" s="83"/>
      <c r="C24" s="83"/>
      <c r="D24" s="63"/>
      <c r="E24" s="38"/>
      <c r="F24" s="38"/>
      <c r="G24" s="63"/>
      <c r="H24" s="39"/>
      <c r="I24" s="38"/>
      <c r="J24" s="40"/>
      <c r="K24" s="41"/>
      <c r="L24" s="43"/>
      <c r="M24" s="42" t="str">
        <f t="shared" si="0"/>
        <v/>
      </c>
    </row>
    <row r="25" spans="1:13" ht="13.8" x14ac:dyDescent="0.3">
      <c r="A25" s="64">
        <v>71</v>
      </c>
      <c r="B25" s="84"/>
      <c r="C25" s="84"/>
      <c r="D25" s="65"/>
      <c r="E25" s="66"/>
      <c r="F25" s="66"/>
      <c r="G25" s="65"/>
      <c r="H25" s="66"/>
      <c r="I25" s="66"/>
      <c r="J25" s="67"/>
      <c r="K25" s="68"/>
      <c r="L25" s="70"/>
      <c r="M25" s="37" t="str">
        <f t="shared" si="0"/>
        <v/>
      </c>
    </row>
    <row r="26" spans="1:13" ht="13.8" x14ac:dyDescent="0.3">
      <c r="A26" s="62">
        <v>72</v>
      </c>
      <c r="B26" s="83"/>
      <c r="C26" s="83"/>
      <c r="D26" s="63"/>
      <c r="E26" s="38"/>
      <c r="F26" s="38"/>
      <c r="G26" s="63"/>
      <c r="H26" s="39"/>
      <c r="I26" s="38"/>
      <c r="J26" s="40"/>
      <c r="K26" s="41"/>
      <c r="L26" s="43"/>
      <c r="M26" s="42" t="str">
        <f t="shared" si="0"/>
        <v/>
      </c>
    </row>
    <row r="27" spans="1:13" ht="13.8" x14ac:dyDescent="0.3">
      <c r="A27" s="64">
        <v>73</v>
      </c>
      <c r="B27" s="84"/>
      <c r="C27" s="84"/>
      <c r="D27" s="65"/>
      <c r="E27" s="66"/>
      <c r="F27" s="66"/>
      <c r="G27" s="65"/>
      <c r="H27" s="66"/>
      <c r="I27" s="66"/>
      <c r="J27" s="67"/>
      <c r="K27" s="68"/>
      <c r="L27" s="70"/>
      <c r="M27" s="37" t="str">
        <f t="shared" si="0"/>
        <v/>
      </c>
    </row>
    <row r="28" spans="1:13" ht="13.8" x14ac:dyDescent="0.3">
      <c r="A28" s="62">
        <v>74</v>
      </c>
      <c r="B28" s="83"/>
      <c r="C28" s="83"/>
      <c r="D28" s="63"/>
      <c r="E28" s="38"/>
      <c r="F28" s="38"/>
      <c r="G28" s="63"/>
      <c r="H28" s="39"/>
      <c r="I28" s="38"/>
      <c r="J28" s="40"/>
      <c r="K28" s="41"/>
      <c r="L28" s="43"/>
      <c r="M28" s="42" t="str">
        <f t="shared" si="0"/>
        <v/>
      </c>
    </row>
    <row r="29" spans="1:13" ht="12.75" customHeight="1" x14ac:dyDescent="0.3">
      <c r="A29" s="64">
        <v>75</v>
      </c>
      <c r="B29" s="84"/>
      <c r="C29" s="84"/>
      <c r="D29" s="65"/>
      <c r="E29" s="66"/>
      <c r="F29" s="66"/>
      <c r="G29" s="65"/>
      <c r="H29" s="66"/>
      <c r="I29" s="66"/>
      <c r="J29" s="67"/>
      <c r="K29" s="68"/>
      <c r="L29" s="70"/>
      <c r="M29" s="37" t="str">
        <f t="shared" si="0"/>
        <v/>
      </c>
    </row>
    <row r="30" spans="1:13" ht="13.8" x14ac:dyDescent="0.3">
      <c r="A30" s="62">
        <v>76</v>
      </c>
      <c r="B30" s="83"/>
      <c r="C30" s="83"/>
      <c r="D30" s="63"/>
      <c r="E30" s="38"/>
      <c r="F30" s="38"/>
      <c r="G30" s="63"/>
      <c r="H30" s="39"/>
      <c r="I30" s="38"/>
      <c r="J30" s="40"/>
      <c r="K30" s="41"/>
      <c r="L30" s="43"/>
      <c r="M30" s="42" t="str">
        <f t="shared" si="0"/>
        <v/>
      </c>
    </row>
    <row r="31" spans="1:13" ht="13.8" x14ac:dyDescent="0.3">
      <c r="A31" s="64">
        <v>77</v>
      </c>
      <c r="B31" s="84"/>
      <c r="C31" s="84"/>
      <c r="D31" s="65"/>
      <c r="E31" s="66"/>
      <c r="F31" s="66"/>
      <c r="G31" s="65"/>
      <c r="H31" s="66"/>
      <c r="I31" s="66"/>
      <c r="J31" s="67"/>
      <c r="K31" s="68"/>
      <c r="L31" s="70"/>
      <c r="M31" s="37" t="str">
        <f t="shared" si="0"/>
        <v/>
      </c>
    </row>
    <row r="32" spans="1:13" ht="13.8" x14ac:dyDescent="0.3">
      <c r="A32" s="62">
        <v>78</v>
      </c>
      <c r="B32" s="83"/>
      <c r="C32" s="83"/>
      <c r="D32" s="63"/>
      <c r="E32" s="38"/>
      <c r="F32" s="38"/>
      <c r="G32" s="63"/>
      <c r="H32" s="39"/>
      <c r="I32" s="38"/>
      <c r="J32" s="40"/>
      <c r="K32" s="41"/>
      <c r="L32" s="43"/>
      <c r="M32" s="42" t="str">
        <f t="shared" si="0"/>
        <v/>
      </c>
    </row>
    <row r="33" spans="1:13" ht="13.8" x14ac:dyDescent="0.3">
      <c r="A33" s="64">
        <v>79</v>
      </c>
      <c r="B33" s="84"/>
      <c r="C33" s="84"/>
      <c r="D33" s="65"/>
      <c r="E33" s="66"/>
      <c r="F33" s="66"/>
      <c r="G33" s="65"/>
      <c r="H33" s="66"/>
      <c r="I33" s="66"/>
      <c r="J33" s="67"/>
      <c r="K33" s="68"/>
      <c r="L33" s="70"/>
      <c r="M33" s="37" t="str">
        <f t="shared" si="0"/>
        <v/>
      </c>
    </row>
    <row r="34" spans="1:13" ht="13.8" x14ac:dyDescent="0.3">
      <c r="A34" s="62">
        <v>80</v>
      </c>
      <c r="B34" s="83"/>
      <c r="C34" s="83"/>
      <c r="D34" s="63"/>
      <c r="E34" s="38"/>
      <c r="F34" s="38"/>
      <c r="G34" s="63"/>
      <c r="H34" s="39"/>
      <c r="I34" s="38"/>
      <c r="J34" s="40"/>
      <c r="K34" s="41"/>
      <c r="L34" s="43"/>
      <c r="M34" s="42" t="str">
        <f t="shared" si="0"/>
        <v/>
      </c>
    </row>
    <row r="35" spans="1:13" ht="13.8" x14ac:dyDescent="0.3">
      <c r="A35" s="64">
        <v>81</v>
      </c>
      <c r="B35" s="84"/>
      <c r="C35" s="84"/>
      <c r="D35" s="65"/>
      <c r="E35" s="66"/>
      <c r="F35" s="66"/>
      <c r="G35" s="65"/>
      <c r="H35" s="66"/>
      <c r="I35" s="66"/>
      <c r="J35" s="67"/>
      <c r="K35" s="68"/>
      <c r="L35" s="70"/>
      <c r="M35" s="37" t="str">
        <f t="shared" si="0"/>
        <v/>
      </c>
    </row>
    <row r="36" spans="1:13" ht="13.8" x14ac:dyDescent="0.3">
      <c r="A36" s="62">
        <v>82</v>
      </c>
      <c r="B36" s="83"/>
      <c r="C36" s="83"/>
      <c r="D36" s="63"/>
      <c r="E36" s="38"/>
      <c r="F36" s="38"/>
      <c r="G36" s="63"/>
      <c r="H36" s="39"/>
      <c r="I36" s="38"/>
      <c r="J36" s="40"/>
      <c r="K36" s="41"/>
      <c r="L36" s="43"/>
      <c r="M36" s="42" t="str">
        <f t="shared" si="0"/>
        <v/>
      </c>
    </row>
    <row r="37" spans="1:13" ht="13.8" x14ac:dyDescent="0.3">
      <c r="A37" s="64">
        <v>83</v>
      </c>
      <c r="B37" s="84"/>
      <c r="C37" s="84"/>
      <c r="D37" s="65"/>
      <c r="E37" s="66"/>
      <c r="F37" s="66"/>
      <c r="G37" s="65"/>
      <c r="H37" s="66"/>
      <c r="I37" s="66"/>
      <c r="J37" s="67"/>
      <c r="K37" s="68"/>
      <c r="L37" s="70"/>
      <c r="M37" s="37" t="str">
        <f t="shared" si="0"/>
        <v/>
      </c>
    </row>
    <row r="38" spans="1:13" ht="13.8" x14ac:dyDescent="0.3">
      <c r="A38" s="62">
        <v>84</v>
      </c>
      <c r="B38" s="83"/>
      <c r="C38" s="83"/>
      <c r="D38" s="63"/>
      <c r="E38" s="38"/>
      <c r="F38" s="38"/>
      <c r="G38" s="63"/>
      <c r="H38" s="39"/>
      <c r="I38" s="38"/>
      <c r="J38" s="40"/>
      <c r="K38" s="41"/>
      <c r="L38" s="43"/>
      <c r="M38" s="42" t="str">
        <f t="shared" si="0"/>
        <v/>
      </c>
    </row>
    <row r="39" spans="1:13" ht="13.8" x14ac:dyDescent="0.3">
      <c r="A39" s="64">
        <v>85</v>
      </c>
      <c r="B39" s="84"/>
      <c r="C39" s="84"/>
      <c r="D39" s="65"/>
      <c r="E39" s="66"/>
      <c r="F39" s="66"/>
      <c r="G39" s="65"/>
      <c r="H39" s="66"/>
      <c r="I39" s="66"/>
      <c r="J39" s="67"/>
      <c r="K39" s="68"/>
      <c r="L39" s="70"/>
      <c r="M39" s="37" t="str">
        <f t="shared" si="0"/>
        <v/>
      </c>
    </row>
    <row r="40" spans="1:13" s="36" customFormat="1" ht="13.8" x14ac:dyDescent="0.3">
      <c r="A40" s="62">
        <v>86</v>
      </c>
      <c r="B40" s="83"/>
      <c r="C40" s="83"/>
      <c r="D40" s="63"/>
      <c r="E40" s="38"/>
      <c r="F40" s="38"/>
      <c r="G40" s="63"/>
      <c r="H40" s="39"/>
      <c r="I40" s="38"/>
      <c r="J40" s="40"/>
      <c r="K40" s="41"/>
      <c r="L40" s="43"/>
      <c r="M40" s="42" t="str">
        <f t="shared" si="0"/>
        <v/>
      </c>
    </row>
    <row r="41" spans="1:13" s="36" customFormat="1" ht="13.8" x14ac:dyDescent="0.3">
      <c r="A41" s="64">
        <v>87</v>
      </c>
      <c r="B41" s="84"/>
      <c r="C41" s="84"/>
      <c r="D41" s="65"/>
      <c r="E41" s="66"/>
      <c r="F41" s="66"/>
      <c r="G41" s="65"/>
      <c r="H41" s="66"/>
      <c r="I41" s="66"/>
      <c r="J41" s="67"/>
      <c r="K41" s="68"/>
      <c r="L41" s="70"/>
      <c r="M41" s="37" t="str">
        <f t="shared" si="0"/>
        <v/>
      </c>
    </row>
    <row r="42" spans="1:13" s="36" customFormat="1" ht="13.8" x14ac:dyDescent="0.3">
      <c r="A42" s="62">
        <v>88</v>
      </c>
      <c r="B42" s="83"/>
      <c r="C42" s="83"/>
      <c r="D42" s="63"/>
      <c r="E42" s="38"/>
      <c r="F42" s="38"/>
      <c r="G42" s="63"/>
      <c r="H42" s="39"/>
      <c r="I42" s="38"/>
      <c r="J42" s="40"/>
      <c r="K42" s="41"/>
      <c r="L42" s="43"/>
      <c r="M42" s="42" t="str">
        <f t="shared" si="0"/>
        <v/>
      </c>
    </row>
    <row r="43" spans="1:13" s="36" customFormat="1" ht="13.8" x14ac:dyDescent="0.3">
      <c r="A43" s="64">
        <v>89</v>
      </c>
      <c r="B43" s="84"/>
      <c r="C43" s="84"/>
      <c r="D43" s="65"/>
      <c r="E43" s="66"/>
      <c r="F43" s="66"/>
      <c r="G43" s="65"/>
      <c r="H43" s="66"/>
      <c r="I43" s="66"/>
      <c r="J43" s="67"/>
      <c r="K43" s="68"/>
      <c r="L43" s="70"/>
      <c r="M43" s="37" t="str">
        <f t="shared" si="0"/>
        <v/>
      </c>
    </row>
    <row r="44" spans="1:13" s="36" customFormat="1" ht="14.4" thickBot="1" x14ac:dyDescent="0.35">
      <c r="A44" s="71">
        <v>90</v>
      </c>
      <c r="B44" s="126"/>
      <c r="C44" s="126"/>
      <c r="D44" s="72"/>
      <c r="E44" s="44"/>
      <c r="F44" s="44"/>
      <c r="G44" s="72"/>
      <c r="H44" s="45"/>
      <c r="I44" s="44"/>
      <c r="J44" s="46"/>
      <c r="K44" s="47"/>
      <c r="L44" s="48"/>
      <c r="M44" s="42" t="str">
        <f t="shared" si="0"/>
        <v/>
      </c>
    </row>
    <row r="45" spans="1:13" ht="12.6" customHeight="1" x14ac:dyDescent="0.25">
      <c r="A45" s="181" t="str">
        <f>'Výpis 1'!A45</f>
        <v>Vyhrazujeme si právo změny cen materiálů i služeb. © Ligno mat s.r.o. 2020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0"/>
    </row>
    <row r="46" spans="1:13" ht="12.75" customHeight="1" x14ac:dyDescent="0.3">
      <c r="A46" s="15"/>
      <c r="B46" s="15"/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20"/>
    </row>
    <row r="47" spans="1:13" ht="13.8" hidden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3" ht="13.8" hidden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13.8" hidden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3.8" hidden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13.8" hidden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3.8" hidden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3.8" hidden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13.8" hidden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ht="13.8" hidden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13.8" hidden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13.8" hidden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13.8" hidden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3.8" hidden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13.8" hidden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13.8" hidden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13.8" hidden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13.8" hidden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13.8" hidden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13.8" hidden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ht="13.8" hidden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13.8" hidden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ht="13.8" hidden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ht="13.8" hidden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ht="13.8" hidden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ht="13.8" hidden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13.8" hidden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ht="13.8" hidden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3.8" hidden="1" x14ac:dyDescent="0.3">
      <c r="A74" s="3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3.8" hidden="1" x14ac:dyDescent="0.3">
      <c r="A75" s="3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</sheetData>
  <sheetProtection algorithmName="SHA-512" hashValue="zcOE/Fb1DN0NxjjIW2K/vQjSNEOYGWeyh9l+kjvjh99emwSBs3UId+u3G1UR4lqDrq6ZoPj70Sx+GXAtxDly6Q==" saltValue="LI3c8CuYjc+AAbm58EVALQ==" spinCount="100000" sheet="1" objects="1" scenarios="1" selectLockedCells="1"/>
  <mergeCells count="79">
    <mergeCell ref="B34:C34"/>
    <mergeCell ref="B35:C35"/>
    <mergeCell ref="B36:C36"/>
    <mergeCell ref="B37:C37"/>
    <mergeCell ref="B38:C38"/>
    <mergeCell ref="B41:C41"/>
    <mergeCell ref="B42:C42"/>
    <mergeCell ref="B43:C43"/>
    <mergeCell ref="A45:L45"/>
    <mergeCell ref="B44:C44"/>
    <mergeCell ref="H10:L11"/>
    <mergeCell ref="B15:C15"/>
    <mergeCell ref="B18:C18"/>
    <mergeCell ref="B17:C17"/>
    <mergeCell ref="B16:C16"/>
    <mergeCell ref="H13:H14"/>
    <mergeCell ref="I13:I14"/>
    <mergeCell ref="J13:J14"/>
    <mergeCell ref="K13:K14"/>
    <mergeCell ref="D10:E10"/>
    <mergeCell ref="F10:G10"/>
    <mergeCell ref="L13:L14"/>
    <mergeCell ref="B39:C39"/>
    <mergeCell ref="B40:C40"/>
    <mergeCell ref="A1:D1"/>
    <mergeCell ref="A9:B9"/>
    <mergeCell ref="D9:E9"/>
    <mergeCell ref="B31:C31"/>
    <mergeCell ref="B32:C32"/>
    <mergeCell ref="B21:C21"/>
    <mergeCell ref="B22:C22"/>
    <mergeCell ref="B23:C23"/>
    <mergeCell ref="B24:C24"/>
    <mergeCell ref="B25:C25"/>
    <mergeCell ref="B26:C26"/>
    <mergeCell ref="B29:C29"/>
    <mergeCell ref="B30:C30"/>
    <mergeCell ref="B27:C27"/>
    <mergeCell ref="E1:G1"/>
    <mergeCell ref="A2:B2"/>
    <mergeCell ref="C2:G2"/>
    <mergeCell ref="D8:E8"/>
    <mergeCell ref="F8:G8"/>
    <mergeCell ref="F9:G9"/>
    <mergeCell ref="A3:B3"/>
    <mergeCell ref="A4:B4"/>
    <mergeCell ref="A13:A14"/>
    <mergeCell ref="B33:C33"/>
    <mergeCell ref="B28:C28"/>
    <mergeCell ref="B19:C19"/>
    <mergeCell ref="B20:C20"/>
    <mergeCell ref="C5:G5"/>
    <mergeCell ref="A6:G6"/>
    <mergeCell ref="H6:L6"/>
    <mergeCell ref="H7:L8"/>
    <mergeCell ref="A8:B8"/>
    <mergeCell ref="A7:B7"/>
    <mergeCell ref="H5:J5"/>
    <mergeCell ref="K2:L2"/>
    <mergeCell ref="K3:L3"/>
    <mergeCell ref="K4:L4"/>
    <mergeCell ref="K5:L5"/>
    <mergeCell ref="M2:M5"/>
    <mergeCell ref="H2:J2"/>
    <mergeCell ref="H3:J3"/>
    <mergeCell ref="E13:E14"/>
    <mergeCell ref="F13:F14"/>
    <mergeCell ref="G13:G14"/>
    <mergeCell ref="C3:G3"/>
    <mergeCell ref="C4:G4"/>
    <mergeCell ref="D11:E11"/>
    <mergeCell ref="F11:G11"/>
    <mergeCell ref="D7:E7"/>
    <mergeCell ref="F7:G7"/>
    <mergeCell ref="B13:C14"/>
    <mergeCell ref="D13:D14"/>
    <mergeCell ref="H4:J4"/>
    <mergeCell ref="H9:L9"/>
    <mergeCell ref="A5:B5"/>
  </mergeCells>
  <conditionalFormatting sqref="M6 M12:M13">
    <cfRule type="notContainsBlanks" dxfId="27" priority="1021">
      <formula>LEN(TRIM(M6))&gt;0</formula>
    </cfRule>
  </conditionalFormatting>
  <conditionalFormatting sqref="M14">
    <cfRule type="expression" dxfId="26" priority="1013">
      <formula>M14="Zkontrolujte, prosím, výpis dílců."</formula>
    </cfRule>
    <cfRule type="expression" dxfId="25" priority="1014">
      <formula>M14="Doplňte hlavičku v listu Výpis 1."</formula>
    </cfRule>
    <cfRule type="cellIs" dxfId="24" priority="1019" operator="equal">
      <formula>"Uveďte, prosím, termín dodání."</formula>
    </cfRule>
    <cfRule type="cellIs" dxfId="23" priority="1020" operator="equal">
      <formula>"Hlavička a výpis jsou v pořádku."</formula>
    </cfRule>
  </conditionalFormatting>
  <conditionalFormatting sqref="M45">
    <cfRule type="expression" dxfId="22" priority="1015">
      <formula>M45&lt;&gt;""</formula>
    </cfRule>
    <cfRule type="expression" dxfId="21" priority="1016">
      <formula>M45="Formulář počítá množství materiálu (včetně 17 % prořezu) a jeho cenu na m2."</formula>
    </cfRule>
  </conditionalFormatting>
  <conditionalFormatting sqref="M17:M44">
    <cfRule type="notContainsBlanks" dxfId="20" priority="168">
      <formula>LEN(TRIM(M17))&gt;0</formula>
    </cfRule>
  </conditionalFormatting>
  <conditionalFormatting sqref="M15:M44">
    <cfRule type="expression" dxfId="19" priority="167">
      <formula>OR($K15="x",$K15="xx")</formula>
    </cfRule>
  </conditionalFormatting>
  <conditionalFormatting sqref="M15:M16">
    <cfRule type="notContainsBlanks" dxfId="18" priority="166">
      <formula>LEN(TRIM(M15))&gt;0</formula>
    </cfRule>
  </conditionalFormatting>
  <conditionalFormatting sqref="M7:M11">
    <cfRule type="notContainsBlanks" dxfId="17" priority="110">
      <formula>LEN(TRIM(M7))&gt;0</formula>
    </cfRule>
  </conditionalFormatting>
  <conditionalFormatting sqref="A15:L44">
    <cfRule type="expression" dxfId="16" priority="3">
      <formula>OR($K15="x",$K15="xx")</formula>
    </cfRule>
  </conditionalFormatting>
  <conditionalFormatting sqref="B15:C44">
    <cfRule type="expression" dxfId="15" priority="2">
      <formula>AND(NOT(ISNUMBER($D15)),ISNUMBER($D16))</formula>
    </cfRule>
  </conditionalFormatting>
  <conditionalFormatting sqref="D15:L44">
    <cfRule type="expression" dxfId="14" priority="1">
      <formula>AND(NOT(ISNUMBER($D15)),ISNUMBER($D16))</formula>
    </cfRule>
  </conditionalFormatting>
  <dataValidations count="8">
    <dataValidation allowBlank="1" showInputMessage="1" sqref="H7:L8" xr:uid="{00000000-0002-0000-0600-000000000000}"/>
    <dataValidation allowBlank="1" showInputMessage="1" showErrorMessage="1" promptTitle="Vaše jméno, firma" sqref="C2:G2" xr:uid="{00000000-0002-0000-0600-000001000000}"/>
    <dataValidation allowBlank="1" showDropDown="1" showErrorMessage="1" errorTitle="CHYBA" error="Pole smí obsahovat pouze jednu z hodnot &quot;M&quot; nebo&quot;V&quot;." sqref="I1" xr:uid="{00000000-0002-0000-0600-000002000000}"/>
    <dataValidation type="list" allowBlank="1" showInputMessage="1" showErrorMessage="1" errorTitle="Nesprávná hodnota" error="Pole smí obsahovat pouze křížek (písmeno x), dva křížky (xx), nebo musí zůstat prázdné." sqref="K15:K44" xr:uid="{B70B863B-B91C-4858-BF6B-9782BE06C80B}">
      <formula1>"x, xx"</formula1>
    </dataValidation>
    <dataValidation type="whole" operator="greaterThanOrEqual" allowBlank="1" showInputMessage="1" showErrorMessage="1" errorTitle="Neplatný údaj" error="Zadejte celočíselný počet kusů 1 nebo více." sqref="J15:J44" xr:uid="{84CEACD6-4912-4190-81A5-9F1B66CB58F2}">
      <formula1>1</formula1>
    </dataValidation>
    <dataValidation type="decimal" operator="greaterThan" allowBlank="1" showInputMessage="1" showErrorMessage="1" errorTitle="Neplatný rozměr" error="Rozměr může být zadán pouze ve formě desetinného čísla většího než 0. Rozměry zadávejte v mm." sqref="G15:G44 D15:D44" xr:uid="{BD56B15E-753A-4C14-97E4-0192FEDC2CE2}">
      <formula1>0</formula1>
    </dataValidation>
    <dataValidation type="date" operator="greaterThanOrEqual" allowBlank="1" showInputMessage="1" showErrorMessage="1" errorTitle="Neplatné datum" error="Zdejte, prosím, požadovaný termín v budoucnosti(!) ve formátu DD.MM.RRRR." sqref="H10:L12" xr:uid="{00000000-0002-0000-0600-000007000000}">
      <formula1>TODAY()</formula1>
    </dataValidation>
    <dataValidation type="list" allowBlank="1" showErrorMessage="1" errorTitle="Chybné označení hrany" error="Hranu lze označit pouze hodnotami:_x000a_1; 2; 5; 8 nebo p" sqref="H15:I44 E15:F44" xr:uid="{43BFF6B4-B933-4257-963A-FD23B1F39DEF}">
      <formula1>"1,2,5,8,p,f,5f,pf"</formula1>
    </dataValidation>
  </dataValidations>
  <hyperlinks>
    <hyperlink ref="K5" r:id="rId1" xr:uid="{00000000-0004-0000-0600-000000000000}"/>
    <hyperlink ref="K4" r:id="rId2" xr:uid="{00000000-0004-0000-0600-000001000000}"/>
  </hyperlinks>
  <pageMargins left="0.43307086614173229" right="0.23622047244094491" top="0.59055118110236227" bottom="0.39370078740157483" header="0.31496062992125984" footer="0.31496062992125984"/>
  <pageSetup paperSize="9" orientation="portrait" r:id="rId3"/>
  <headerFooter alignWithMargins="0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BZ75"/>
  <sheetViews>
    <sheetView zoomScaleNormal="100" workbookViewId="0">
      <selection activeCell="C5" sqref="C5:G5"/>
    </sheetView>
  </sheetViews>
  <sheetFormatPr defaultColWidth="0" defaultRowHeight="0" customHeight="1" zeroHeight="1" x14ac:dyDescent="0.3"/>
  <cols>
    <col min="1" max="1" width="3.77734375" style="2" customWidth="1"/>
    <col min="2" max="2" width="10.6640625" style="1" customWidth="1"/>
    <col min="3" max="3" width="15.6640625" style="1" customWidth="1"/>
    <col min="4" max="4" width="11.6640625" style="1" customWidth="1"/>
    <col min="5" max="6" width="3.33203125" style="1" customWidth="1"/>
    <col min="7" max="7" width="11.6640625" style="1" customWidth="1"/>
    <col min="8" max="9" width="3.33203125" style="1" customWidth="1"/>
    <col min="10" max="10" width="5.44140625" style="1" customWidth="1"/>
    <col min="11" max="11" width="2.6640625" style="1" customWidth="1"/>
    <col min="12" max="12" width="21.44140625" style="1" customWidth="1"/>
    <col min="13" max="13" width="32.33203125" style="3" customWidth="1"/>
    <col min="14" max="78" width="8.88671875" style="6" hidden="1" customWidth="1"/>
    <col min="79" max="16384" width="9.33203125" style="6" hidden="1"/>
  </cols>
  <sheetData>
    <row r="1" spans="1:13" ht="25.5" customHeight="1" thickBot="1" x14ac:dyDescent="0.3">
      <c r="A1" s="90" t="str">
        <f>IF(SUM(D15:D44)&lt;&gt;0,"Výpis dílců - list 4/4","Výpis dílců")</f>
        <v>Výpis dílců</v>
      </c>
      <c r="B1" s="91"/>
      <c r="C1" s="91"/>
      <c r="D1" s="92"/>
      <c r="E1" s="163" t="str">
        <f>IF('Výpis 1'!E1="","",'Výpis 1'!E1)</f>
        <v/>
      </c>
      <c r="F1" s="164"/>
      <c r="G1" s="165"/>
      <c r="H1" s="73" t="str">
        <f>'Výpis 1'!H1</f>
        <v>v80</v>
      </c>
      <c r="I1" s="74"/>
      <c r="J1" s="75" t="s">
        <v>34</v>
      </c>
      <c r="K1" s="76"/>
      <c r="L1" s="77"/>
      <c r="M1" s="8" t="s">
        <v>2</v>
      </c>
    </row>
    <row r="2" spans="1:13" ht="13.2" customHeight="1" x14ac:dyDescent="0.3">
      <c r="A2" s="105" t="s">
        <v>9</v>
      </c>
      <c r="B2" s="106"/>
      <c r="C2" s="166" t="str">
        <f>IF('Výpis 1'!C2=0,"",'Výpis 1'!C2)</f>
        <v/>
      </c>
      <c r="D2" s="167"/>
      <c r="E2" s="168"/>
      <c r="F2" s="168"/>
      <c r="G2" s="168"/>
      <c r="H2" s="148" t="s">
        <v>14</v>
      </c>
      <c r="I2" s="149"/>
      <c r="J2" s="150"/>
      <c r="K2" s="155" t="s">
        <v>25</v>
      </c>
      <c r="L2" s="156"/>
      <c r="M2" s="182" t="s">
        <v>21</v>
      </c>
    </row>
    <row r="3" spans="1:13" ht="13.2" customHeight="1" x14ac:dyDescent="0.3">
      <c r="A3" s="120" t="s">
        <v>10</v>
      </c>
      <c r="B3" s="121"/>
      <c r="C3" s="169" t="str">
        <f>IF('Výpis 1'!C3=0,"",'Výpis 1'!C3)</f>
        <v/>
      </c>
      <c r="D3" s="170"/>
      <c r="E3" s="170"/>
      <c r="F3" s="170"/>
      <c r="G3" s="170"/>
      <c r="H3" s="120" t="s">
        <v>15</v>
      </c>
      <c r="I3" s="151"/>
      <c r="J3" s="121"/>
      <c r="K3" s="157">
        <v>603141730</v>
      </c>
      <c r="L3" s="158"/>
      <c r="M3" s="182"/>
    </row>
    <row r="4" spans="1:13" ht="13.2" customHeight="1" x14ac:dyDescent="0.3">
      <c r="A4" s="120" t="s">
        <v>11</v>
      </c>
      <c r="B4" s="121"/>
      <c r="C4" s="171" t="str">
        <f>IF('Výpis 1'!C4=0,"",'Výpis 1'!C4)</f>
        <v/>
      </c>
      <c r="D4" s="172"/>
      <c r="E4" s="172"/>
      <c r="F4" s="172"/>
      <c r="G4" s="172"/>
      <c r="H4" s="120" t="s">
        <v>16</v>
      </c>
      <c r="I4" s="151"/>
      <c r="J4" s="121"/>
      <c r="K4" s="159" t="s">
        <v>1</v>
      </c>
      <c r="L4" s="160"/>
      <c r="M4" s="182"/>
    </row>
    <row r="5" spans="1:13" ht="13.2" customHeight="1" thickBot="1" x14ac:dyDescent="0.35">
      <c r="A5" s="122" t="s">
        <v>38</v>
      </c>
      <c r="B5" s="123"/>
      <c r="C5" s="118"/>
      <c r="D5" s="119"/>
      <c r="E5" s="119"/>
      <c r="F5" s="119"/>
      <c r="G5" s="119"/>
      <c r="H5" s="152" t="s">
        <v>17</v>
      </c>
      <c r="I5" s="153"/>
      <c r="J5" s="154"/>
      <c r="K5" s="161" t="s">
        <v>0</v>
      </c>
      <c r="L5" s="162"/>
      <c r="M5" s="182"/>
    </row>
    <row r="6" spans="1:13" ht="13.2" customHeight="1" x14ac:dyDescent="0.3">
      <c r="A6" s="95" t="s">
        <v>39</v>
      </c>
      <c r="B6" s="96"/>
      <c r="C6" s="96"/>
      <c r="D6" s="96"/>
      <c r="E6" s="96"/>
      <c r="F6" s="96"/>
      <c r="G6" s="97"/>
      <c r="H6" s="136" t="s">
        <v>12</v>
      </c>
      <c r="I6" s="136"/>
      <c r="J6" s="136"/>
      <c r="K6" s="136"/>
      <c r="L6" s="137"/>
      <c r="M6" s="4"/>
    </row>
    <row r="7" spans="1:13" ht="13.2" customHeight="1" x14ac:dyDescent="0.3">
      <c r="A7" s="93" t="s">
        <v>8</v>
      </c>
      <c r="B7" s="94"/>
      <c r="C7" s="34"/>
      <c r="D7" s="186" t="s">
        <v>24</v>
      </c>
      <c r="E7" s="187"/>
      <c r="F7" s="81"/>
      <c r="G7" s="82"/>
      <c r="H7" s="177" t="str">
        <f>IF('Výpis 1'!H7=0,"",'Výpis 1'!H7)</f>
        <v>Vlastní v prodejně Ligno mat</v>
      </c>
      <c r="I7" s="177"/>
      <c r="J7" s="177"/>
      <c r="K7" s="177"/>
      <c r="L7" s="178"/>
      <c r="M7" s="4"/>
    </row>
    <row r="8" spans="1:13" ht="13.2" customHeight="1" x14ac:dyDescent="0.3">
      <c r="A8" s="93" t="s">
        <v>4</v>
      </c>
      <c r="B8" s="94"/>
      <c r="C8" s="50"/>
      <c r="D8" s="98" t="s">
        <v>18</v>
      </c>
      <c r="E8" s="98"/>
      <c r="F8" s="99"/>
      <c r="G8" s="100"/>
      <c r="H8" s="179"/>
      <c r="I8" s="179"/>
      <c r="J8" s="179"/>
      <c r="K8" s="179"/>
      <c r="L8" s="180"/>
      <c r="M8" s="5"/>
    </row>
    <row r="9" spans="1:13" ht="13.2" customHeight="1" x14ac:dyDescent="0.3">
      <c r="A9" s="93" t="s">
        <v>22</v>
      </c>
      <c r="B9" s="94"/>
      <c r="C9" s="50"/>
      <c r="D9" s="98" t="s">
        <v>23</v>
      </c>
      <c r="E9" s="98"/>
      <c r="F9" s="99"/>
      <c r="G9" s="100"/>
      <c r="H9" s="138" t="s">
        <v>13</v>
      </c>
      <c r="I9" s="138"/>
      <c r="J9" s="138"/>
      <c r="K9" s="138"/>
      <c r="L9" s="139"/>
      <c r="M9" s="5"/>
    </row>
    <row r="10" spans="1:13" ht="13.2" customHeight="1" x14ac:dyDescent="0.3">
      <c r="A10" s="52" t="s">
        <v>3</v>
      </c>
      <c r="B10" s="53"/>
      <c r="C10" s="50"/>
      <c r="D10" s="98" t="s">
        <v>19</v>
      </c>
      <c r="E10" s="98"/>
      <c r="F10" s="99"/>
      <c r="G10" s="100"/>
      <c r="H10" s="173" t="str">
        <f>IF('Výpis 1'!H10=0,"",'Výpis 1'!H10)</f>
        <v/>
      </c>
      <c r="I10" s="173"/>
      <c r="J10" s="173"/>
      <c r="K10" s="173"/>
      <c r="L10" s="174"/>
      <c r="M10" s="5"/>
    </row>
    <row r="11" spans="1:13" ht="13.2" customHeight="1" thickBot="1" x14ac:dyDescent="0.35">
      <c r="A11" s="54" t="s">
        <v>5</v>
      </c>
      <c r="B11" s="55"/>
      <c r="C11" s="51"/>
      <c r="D11" s="131" t="s">
        <v>20</v>
      </c>
      <c r="E11" s="131"/>
      <c r="F11" s="101"/>
      <c r="G11" s="102"/>
      <c r="H11" s="175"/>
      <c r="I11" s="175"/>
      <c r="J11" s="175"/>
      <c r="K11" s="175"/>
      <c r="L11" s="176"/>
      <c r="M11" s="5"/>
    </row>
    <row r="12" spans="1:13" ht="13.2" customHeight="1" thickBot="1" x14ac:dyDescent="0.35">
      <c r="A12" s="16"/>
      <c r="B12" s="16"/>
      <c r="C12" s="22"/>
      <c r="D12" s="17"/>
      <c r="E12" s="17"/>
      <c r="F12" s="24"/>
      <c r="G12" s="24"/>
      <c r="H12" s="33"/>
      <c r="I12" s="33"/>
      <c r="J12" s="33"/>
      <c r="K12" s="33"/>
      <c r="L12" s="33"/>
      <c r="M12" s="5"/>
    </row>
    <row r="13" spans="1:13" ht="15" customHeight="1" x14ac:dyDescent="0.3">
      <c r="A13" s="127" t="s">
        <v>7</v>
      </c>
      <c r="B13" s="107" t="s">
        <v>40</v>
      </c>
      <c r="C13" s="108"/>
      <c r="D13" s="87" t="s">
        <v>32</v>
      </c>
      <c r="E13" s="85" t="s">
        <v>26</v>
      </c>
      <c r="F13" s="85" t="s">
        <v>27</v>
      </c>
      <c r="G13" s="87" t="s">
        <v>33</v>
      </c>
      <c r="H13" s="85" t="s">
        <v>28</v>
      </c>
      <c r="I13" s="85" t="s">
        <v>29</v>
      </c>
      <c r="J13" s="87" t="s">
        <v>31</v>
      </c>
      <c r="K13" s="140" t="s">
        <v>6</v>
      </c>
      <c r="L13" s="142" t="s">
        <v>30</v>
      </c>
      <c r="M13" s="5"/>
    </row>
    <row r="14" spans="1:13" ht="17.7" customHeight="1" thickBot="1" x14ac:dyDescent="0.3">
      <c r="A14" s="128"/>
      <c r="B14" s="109"/>
      <c r="C14" s="110"/>
      <c r="D14" s="88"/>
      <c r="E14" s="86"/>
      <c r="F14" s="86"/>
      <c r="G14" s="88"/>
      <c r="H14" s="86"/>
      <c r="I14" s="86"/>
      <c r="J14" s="88"/>
      <c r="K14" s="141"/>
      <c r="L14" s="143"/>
      <c r="M14" s="21" t="str">
        <f>IF('Výpis 1'!H10=0,"Doplňte hlavičku v listu Výpis 1.",IF(OR('Výpis 1'!M2&lt;&gt;"",'Výpis 1'!M3&lt;&gt;"",'Výpis 1'!M4&lt;&gt;"",'Výpis 1'!M5&lt;&gt;"",'Výpis 1'!M6&lt;&gt;""),"Doplňte hlavičku v listu Výpis 1.",IF(OR(M7&lt;&gt;"",M8&lt;&gt;"",M9&lt;&gt;"",M10&lt;&gt;"",M11&lt;&gt;""),"Doplňte prosím hlavičku.",IF(OR(M15&lt;&gt;"",M16&lt;&gt;"",M17&lt;&gt;"",M18&lt;&gt;"",M19&lt;&gt;"",M20&lt;&gt;"",M21&lt;&gt;"",M22&lt;&gt;"",M23&lt;&gt;"",M24&lt;&gt;"",M25&lt;&gt;"",M26&lt;&gt;"",M27&lt;&gt;"",M28&lt;&gt;"",M29&lt;&gt;"",M30&lt;&gt;"",M31&lt;&gt;"",M32&lt;&gt;"",M33&lt;&gt;"",M34&lt;&gt;"",M35&lt;&gt;"",M36&lt;&gt;"",M37&lt;&gt;"",M38&lt;&gt;"",M39&lt;&gt;"",M40&lt;&gt;"",M41&lt;&gt;"",M42&lt;&gt;"",M43&lt;&gt;"",M44&lt;&gt;""),"Zkontrolujte, prosím, výpis dílců.","Hlavička a výpis jsou v pořádku."))))</f>
        <v>Doplňte hlavičku v listu Výpis 1.</v>
      </c>
    </row>
    <row r="15" spans="1:13" ht="13.8" x14ac:dyDescent="0.3">
      <c r="A15" s="57">
        <v>91</v>
      </c>
      <c r="B15" s="129"/>
      <c r="C15" s="129"/>
      <c r="D15" s="58"/>
      <c r="E15" s="59"/>
      <c r="F15" s="59"/>
      <c r="G15" s="58"/>
      <c r="H15" s="59"/>
      <c r="I15" s="59"/>
      <c r="J15" s="60"/>
      <c r="K15" s="35"/>
      <c r="L15" s="61"/>
      <c r="M15" s="11" t="str">
        <f>IF(D15=0,IF(G15=0,IF(OR(J15&lt;&gt;0,K15&lt;&gt;"",E15&lt;&gt;"",F15&lt;&gt;"",H15&lt;&gt;"",G15&lt;&gt;""),"Zadejte rozměry!",""),"Zadejte délku!"),IF(G15=0,"Zadejte šířku!",IF(J15=0,"Zadejte počet kusů!","")))</f>
        <v/>
      </c>
    </row>
    <row r="16" spans="1:13" ht="12.75" customHeight="1" x14ac:dyDescent="0.3">
      <c r="A16" s="62">
        <v>92</v>
      </c>
      <c r="B16" s="83"/>
      <c r="C16" s="83"/>
      <c r="D16" s="63"/>
      <c r="E16" s="38"/>
      <c r="F16" s="38"/>
      <c r="G16" s="63"/>
      <c r="H16" s="39"/>
      <c r="I16" s="38"/>
      <c r="J16" s="40"/>
      <c r="K16" s="41"/>
      <c r="L16" s="56"/>
      <c r="M16" s="42" t="str">
        <f t="shared" ref="M16:M44" si="0">IF(D16=0,IF(G16=0,IF(OR(J16&lt;&gt;0,K16&lt;&gt;"",E16&lt;&gt;"",F16&lt;&gt;"",H16&lt;&gt;"",G16&lt;&gt;""),"Zadejte rozměry!",""),"Zadejte délku!"),IF(G16=0,"Zadejte šířku!",IF(J16=0,"Zadejte počet kusů!","")))</f>
        <v/>
      </c>
    </row>
    <row r="17" spans="1:13" ht="13.8" x14ac:dyDescent="0.3">
      <c r="A17" s="64">
        <v>93</v>
      </c>
      <c r="B17" s="84"/>
      <c r="C17" s="84"/>
      <c r="D17" s="65"/>
      <c r="E17" s="66"/>
      <c r="F17" s="66"/>
      <c r="G17" s="65"/>
      <c r="H17" s="66"/>
      <c r="I17" s="66"/>
      <c r="J17" s="67"/>
      <c r="K17" s="68"/>
      <c r="L17" s="69"/>
      <c r="M17" s="37" t="str">
        <f t="shared" si="0"/>
        <v/>
      </c>
    </row>
    <row r="18" spans="1:13" ht="13.8" x14ac:dyDescent="0.3">
      <c r="A18" s="62">
        <v>94</v>
      </c>
      <c r="B18" s="83"/>
      <c r="C18" s="83"/>
      <c r="D18" s="63"/>
      <c r="E18" s="38"/>
      <c r="F18" s="38"/>
      <c r="G18" s="63"/>
      <c r="H18" s="39"/>
      <c r="I18" s="38"/>
      <c r="J18" s="40"/>
      <c r="K18" s="41"/>
      <c r="L18" s="43"/>
      <c r="M18" s="42" t="str">
        <f t="shared" si="0"/>
        <v/>
      </c>
    </row>
    <row r="19" spans="1:13" ht="13.8" x14ac:dyDescent="0.3">
      <c r="A19" s="64">
        <v>95</v>
      </c>
      <c r="B19" s="84"/>
      <c r="C19" s="84"/>
      <c r="D19" s="65"/>
      <c r="E19" s="66"/>
      <c r="F19" s="66"/>
      <c r="G19" s="65"/>
      <c r="H19" s="66"/>
      <c r="I19" s="66"/>
      <c r="J19" s="67"/>
      <c r="K19" s="68"/>
      <c r="L19" s="70"/>
      <c r="M19" s="37" t="str">
        <f t="shared" si="0"/>
        <v/>
      </c>
    </row>
    <row r="20" spans="1:13" ht="13.8" x14ac:dyDescent="0.3">
      <c r="A20" s="62">
        <v>96</v>
      </c>
      <c r="B20" s="83"/>
      <c r="C20" s="83"/>
      <c r="D20" s="63"/>
      <c r="E20" s="38"/>
      <c r="F20" s="38"/>
      <c r="G20" s="63"/>
      <c r="H20" s="39"/>
      <c r="I20" s="38"/>
      <c r="J20" s="40"/>
      <c r="K20" s="41"/>
      <c r="L20" s="43"/>
      <c r="M20" s="42" t="str">
        <f t="shared" si="0"/>
        <v/>
      </c>
    </row>
    <row r="21" spans="1:13" ht="13.8" x14ac:dyDescent="0.3">
      <c r="A21" s="64">
        <v>97</v>
      </c>
      <c r="B21" s="84"/>
      <c r="C21" s="84"/>
      <c r="D21" s="65"/>
      <c r="E21" s="66"/>
      <c r="F21" s="66"/>
      <c r="G21" s="65"/>
      <c r="H21" s="66"/>
      <c r="I21" s="66"/>
      <c r="J21" s="67"/>
      <c r="K21" s="68"/>
      <c r="L21" s="70"/>
      <c r="M21" s="37" t="str">
        <f t="shared" si="0"/>
        <v/>
      </c>
    </row>
    <row r="22" spans="1:13" ht="13.8" x14ac:dyDescent="0.3">
      <c r="A22" s="62">
        <v>98</v>
      </c>
      <c r="B22" s="83"/>
      <c r="C22" s="83"/>
      <c r="D22" s="63"/>
      <c r="E22" s="38"/>
      <c r="F22" s="38"/>
      <c r="G22" s="63"/>
      <c r="H22" s="39"/>
      <c r="I22" s="38"/>
      <c r="J22" s="40"/>
      <c r="K22" s="41"/>
      <c r="L22" s="43"/>
      <c r="M22" s="42" t="str">
        <f t="shared" si="0"/>
        <v/>
      </c>
    </row>
    <row r="23" spans="1:13" ht="13.8" x14ac:dyDescent="0.3">
      <c r="A23" s="64">
        <v>99</v>
      </c>
      <c r="B23" s="84"/>
      <c r="C23" s="84"/>
      <c r="D23" s="65"/>
      <c r="E23" s="66"/>
      <c r="F23" s="66"/>
      <c r="G23" s="65"/>
      <c r="H23" s="66"/>
      <c r="I23" s="66"/>
      <c r="J23" s="67"/>
      <c r="K23" s="68"/>
      <c r="L23" s="70"/>
      <c r="M23" s="37" t="str">
        <f t="shared" si="0"/>
        <v/>
      </c>
    </row>
    <row r="24" spans="1:13" ht="13.8" x14ac:dyDescent="0.3">
      <c r="A24" s="62">
        <v>100</v>
      </c>
      <c r="B24" s="83"/>
      <c r="C24" s="83"/>
      <c r="D24" s="63"/>
      <c r="E24" s="38"/>
      <c r="F24" s="38"/>
      <c r="G24" s="63"/>
      <c r="H24" s="39"/>
      <c r="I24" s="38"/>
      <c r="J24" s="40"/>
      <c r="K24" s="41"/>
      <c r="L24" s="43"/>
      <c r="M24" s="42" t="str">
        <f t="shared" si="0"/>
        <v/>
      </c>
    </row>
    <row r="25" spans="1:13" ht="13.8" x14ac:dyDescent="0.3">
      <c r="A25" s="64">
        <v>101</v>
      </c>
      <c r="B25" s="84"/>
      <c r="C25" s="84"/>
      <c r="D25" s="65"/>
      <c r="E25" s="66"/>
      <c r="F25" s="66"/>
      <c r="G25" s="65"/>
      <c r="H25" s="66"/>
      <c r="I25" s="66"/>
      <c r="J25" s="67"/>
      <c r="K25" s="68"/>
      <c r="L25" s="70"/>
      <c r="M25" s="37" t="str">
        <f t="shared" si="0"/>
        <v/>
      </c>
    </row>
    <row r="26" spans="1:13" ht="13.8" x14ac:dyDescent="0.3">
      <c r="A26" s="62">
        <v>102</v>
      </c>
      <c r="B26" s="83"/>
      <c r="C26" s="83"/>
      <c r="D26" s="63"/>
      <c r="E26" s="38"/>
      <c r="F26" s="38"/>
      <c r="G26" s="63"/>
      <c r="H26" s="39"/>
      <c r="I26" s="38"/>
      <c r="J26" s="40"/>
      <c r="K26" s="41"/>
      <c r="L26" s="43"/>
      <c r="M26" s="42" t="str">
        <f t="shared" si="0"/>
        <v/>
      </c>
    </row>
    <row r="27" spans="1:13" ht="13.8" x14ac:dyDescent="0.3">
      <c r="A27" s="64">
        <v>103</v>
      </c>
      <c r="B27" s="84"/>
      <c r="C27" s="84"/>
      <c r="D27" s="65"/>
      <c r="E27" s="66"/>
      <c r="F27" s="66"/>
      <c r="G27" s="65"/>
      <c r="H27" s="66"/>
      <c r="I27" s="66"/>
      <c r="J27" s="67"/>
      <c r="K27" s="68"/>
      <c r="L27" s="70"/>
      <c r="M27" s="37" t="str">
        <f t="shared" si="0"/>
        <v/>
      </c>
    </row>
    <row r="28" spans="1:13" ht="13.8" x14ac:dyDescent="0.3">
      <c r="A28" s="62">
        <v>104</v>
      </c>
      <c r="B28" s="83"/>
      <c r="C28" s="83"/>
      <c r="D28" s="63"/>
      <c r="E28" s="38"/>
      <c r="F28" s="38"/>
      <c r="G28" s="63"/>
      <c r="H28" s="39"/>
      <c r="I28" s="38"/>
      <c r="J28" s="40"/>
      <c r="K28" s="41"/>
      <c r="L28" s="43"/>
      <c r="M28" s="42" t="str">
        <f t="shared" si="0"/>
        <v/>
      </c>
    </row>
    <row r="29" spans="1:13" ht="12.75" customHeight="1" x14ac:dyDescent="0.3">
      <c r="A29" s="64">
        <v>105</v>
      </c>
      <c r="B29" s="84"/>
      <c r="C29" s="84"/>
      <c r="D29" s="65"/>
      <c r="E29" s="66"/>
      <c r="F29" s="66"/>
      <c r="G29" s="65"/>
      <c r="H29" s="66"/>
      <c r="I29" s="66"/>
      <c r="J29" s="67"/>
      <c r="K29" s="68"/>
      <c r="L29" s="70"/>
      <c r="M29" s="37" t="str">
        <f t="shared" si="0"/>
        <v/>
      </c>
    </row>
    <row r="30" spans="1:13" ht="13.8" x14ac:dyDescent="0.3">
      <c r="A30" s="62">
        <v>106</v>
      </c>
      <c r="B30" s="83"/>
      <c r="C30" s="83"/>
      <c r="D30" s="63"/>
      <c r="E30" s="38"/>
      <c r="F30" s="38"/>
      <c r="G30" s="63"/>
      <c r="H30" s="39"/>
      <c r="I30" s="38"/>
      <c r="J30" s="40"/>
      <c r="K30" s="41"/>
      <c r="L30" s="43"/>
      <c r="M30" s="42" t="str">
        <f t="shared" si="0"/>
        <v/>
      </c>
    </row>
    <row r="31" spans="1:13" ht="13.8" x14ac:dyDescent="0.3">
      <c r="A31" s="64">
        <v>107</v>
      </c>
      <c r="B31" s="84"/>
      <c r="C31" s="84"/>
      <c r="D31" s="65"/>
      <c r="E31" s="66"/>
      <c r="F31" s="66"/>
      <c r="G31" s="65"/>
      <c r="H31" s="66"/>
      <c r="I31" s="66"/>
      <c r="J31" s="67"/>
      <c r="K31" s="68"/>
      <c r="L31" s="70"/>
      <c r="M31" s="37" t="str">
        <f t="shared" si="0"/>
        <v/>
      </c>
    </row>
    <row r="32" spans="1:13" ht="13.8" x14ac:dyDescent="0.3">
      <c r="A32" s="62">
        <v>108</v>
      </c>
      <c r="B32" s="83"/>
      <c r="C32" s="83"/>
      <c r="D32" s="63"/>
      <c r="E32" s="38"/>
      <c r="F32" s="38"/>
      <c r="G32" s="63"/>
      <c r="H32" s="39"/>
      <c r="I32" s="38"/>
      <c r="J32" s="40"/>
      <c r="K32" s="41"/>
      <c r="L32" s="43"/>
      <c r="M32" s="42" t="str">
        <f t="shared" si="0"/>
        <v/>
      </c>
    </row>
    <row r="33" spans="1:13" ht="13.8" x14ac:dyDescent="0.3">
      <c r="A33" s="64">
        <v>109</v>
      </c>
      <c r="B33" s="84"/>
      <c r="C33" s="84"/>
      <c r="D33" s="65"/>
      <c r="E33" s="66"/>
      <c r="F33" s="66"/>
      <c r="G33" s="65"/>
      <c r="H33" s="66"/>
      <c r="I33" s="66"/>
      <c r="J33" s="67"/>
      <c r="K33" s="68"/>
      <c r="L33" s="70"/>
      <c r="M33" s="37" t="str">
        <f t="shared" si="0"/>
        <v/>
      </c>
    </row>
    <row r="34" spans="1:13" ht="13.8" x14ac:dyDescent="0.3">
      <c r="A34" s="62">
        <v>110</v>
      </c>
      <c r="B34" s="83"/>
      <c r="C34" s="83"/>
      <c r="D34" s="63"/>
      <c r="E34" s="38"/>
      <c r="F34" s="38"/>
      <c r="G34" s="63"/>
      <c r="H34" s="39"/>
      <c r="I34" s="38"/>
      <c r="J34" s="40"/>
      <c r="K34" s="41"/>
      <c r="L34" s="43"/>
      <c r="M34" s="42" t="str">
        <f t="shared" si="0"/>
        <v/>
      </c>
    </row>
    <row r="35" spans="1:13" ht="13.8" x14ac:dyDescent="0.3">
      <c r="A35" s="64">
        <v>111</v>
      </c>
      <c r="B35" s="84"/>
      <c r="C35" s="84"/>
      <c r="D35" s="65"/>
      <c r="E35" s="66"/>
      <c r="F35" s="66"/>
      <c r="G35" s="65"/>
      <c r="H35" s="66"/>
      <c r="I35" s="66"/>
      <c r="J35" s="67"/>
      <c r="K35" s="68"/>
      <c r="L35" s="70"/>
      <c r="M35" s="37" t="str">
        <f t="shared" si="0"/>
        <v/>
      </c>
    </row>
    <row r="36" spans="1:13" ht="13.8" x14ac:dyDescent="0.3">
      <c r="A36" s="62">
        <v>112</v>
      </c>
      <c r="B36" s="83"/>
      <c r="C36" s="83"/>
      <c r="D36" s="63"/>
      <c r="E36" s="38"/>
      <c r="F36" s="38"/>
      <c r="G36" s="63"/>
      <c r="H36" s="39"/>
      <c r="I36" s="38"/>
      <c r="J36" s="40"/>
      <c r="K36" s="41"/>
      <c r="L36" s="43"/>
      <c r="M36" s="42" t="str">
        <f t="shared" si="0"/>
        <v/>
      </c>
    </row>
    <row r="37" spans="1:13" ht="13.8" x14ac:dyDescent="0.3">
      <c r="A37" s="64">
        <v>113</v>
      </c>
      <c r="B37" s="84"/>
      <c r="C37" s="84"/>
      <c r="D37" s="65"/>
      <c r="E37" s="66"/>
      <c r="F37" s="66"/>
      <c r="G37" s="65"/>
      <c r="H37" s="66"/>
      <c r="I37" s="66"/>
      <c r="J37" s="67"/>
      <c r="K37" s="68"/>
      <c r="L37" s="70"/>
      <c r="M37" s="37" t="str">
        <f t="shared" si="0"/>
        <v/>
      </c>
    </row>
    <row r="38" spans="1:13" ht="13.8" x14ac:dyDescent="0.3">
      <c r="A38" s="62">
        <v>114</v>
      </c>
      <c r="B38" s="83"/>
      <c r="C38" s="83"/>
      <c r="D38" s="63"/>
      <c r="E38" s="38"/>
      <c r="F38" s="38"/>
      <c r="G38" s="63"/>
      <c r="H38" s="39"/>
      <c r="I38" s="38"/>
      <c r="J38" s="40"/>
      <c r="K38" s="41"/>
      <c r="L38" s="43"/>
      <c r="M38" s="42" t="str">
        <f t="shared" si="0"/>
        <v/>
      </c>
    </row>
    <row r="39" spans="1:13" ht="13.8" x14ac:dyDescent="0.3">
      <c r="A39" s="64">
        <v>115</v>
      </c>
      <c r="B39" s="84"/>
      <c r="C39" s="84"/>
      <c r="D39" s="65"/>
      <c r="E39" s="66"/>
      <c r="F39" s="66"/>
      <c r="G39" s="65"/>
      <c r="H39" s="66"/>
      <c r="I39" s="66"/>
      <c r="J39" s="67"/>
      <c r="K39" s="68"/>
      <c r="L39" s="70"/>
      <c r="M39" s="37" t="str">
        <f t="shared" si="0"/>
        <v/>
      </c>
    </row>
    <row r="40" spans="1:13" s="36" customFormat="1" ht="13.8" x14ac:dyDescent="0.3">
      <c r="A40" s="62">
        <v>116</v>
      </c>
      <c r="B40" s="83"/>
      <c r="C40" s="83"/>
      <c r="D40" s="63"/>
      <c r="E40" s="38"/>
      <c r="F40" s="38"/>
      <c r="G40" s="63"/>
      <c r="H40" s="39"/>
      <c r="I40" s="38"/>
      <c r="J40" s="40"/>
      <c r="K40" s="41"/>
      <c r="L40" s="43"/>
      <c r="M40" s="42" t="str">
        <f t="shared" si="0"/>
        <v/>
      </c>
    </row>
    <row r="41" spans="1:13" s="36" customFormat="1" ht="13.8" x14ac:dyDescent="0.3">
      <c r="A41" s="64">
        <v>117</v>
      </c>
      <c r="B41" s="84"/>
      <c r="C41" s="84"/>
      <c r="D41" s="65"/>
      <c r="E41" s="66"/>
      <c r="F41" s="66"/>
      <c r="G41" s="65"/>
      <c r="H41" s="66"/>
      <c r="I41" s="66"/>
      <c r="J41" s="67"/>
      <c r="K41" s="68"/>
      <c r="L41" s="70"/>
      <c r="M41" s="37" t="str">
        <f t="shared" si="0"/>
        <v/>
      </c>
    </row>
    <row r="42" spans="1:13" s="36" customFormat="1" ht="13.8" x14ac:dyDescent="0.3">
      <c r="A42" s="62">
        <v>118</v>
      </c>
      <c r="B42" s="83"/>
      <c r="C42" s="83"/>
      <c r="D42" s="63"/>
      <c r="E42" s="38"/>
      <c r="F42" s="38"/>
      <c r="G42" s="63"/>
      <c r="H42" s="39"/>
      <c r="I42" s="38"/>
      <c r="J42" s="40"/>
      <c r="K42" s="41"/>
      <c r="L42" s="43"/>
      <c r="M42" s="42" t="str">
        <f t="shared" si="0"/>
        <v/>
      </c>
    </row>
    <row r="43" spans="1:13" s="36" customFormat="1" ht="13.8" x14ac:dyDescent="0.3">
      <c r="A43" s="64">
        <v>119</v>
      </c>
      <c r="B43" s="84"/>
      <c r="C43" s="84"/>
      <c r="D43" s="65"/>
      <c r="E43" s="66"/>
      <c r="F43" s="66"/>
      <c r="G43" s="65"/>
      <c r="H43" s="66"/>
      <c r="I43" s="66"/>
      <c r="J43" s="67"/>
      <c r="K43" s="68"/>
      <c r="L43" s="70"/>
      <c r="M43" s="37" t="str">
        <f t="shared" si="0"/>
        <v/>
      </c>
    </row>
    <row r="44" spans="1:13" s="36" customFormat="1" ht="14.4" thickBot="1" x14ac:dyDescent="0.35">
      <c r="A44" s="71">
        <v>120</v>
      </c>
      <c r="B44" s="126"/>
      <c r="C44" s="126"/>
      <c r="D44" s="72"/>
      <c r="E44" s="44"/>
      <c r="F44" s="44"/>
      <c r="G44" s="72"/>
      <c r="H44" s="45"/>
      <c r="I44" s="44"/>
      <c r="J44" s="46"/>
      <c r="K44" s="47"/>
      <c r="L44" s="48"/>
      <c r="M44" s="42" t="str">
        <f t="shared" si="0"/>
        <v/>
      </c>
    </row>
    <row r="45" spans="1:13" ht="12.6" customHeight="1" x14ac:dyDescent="0.25">
      <c r="A45" s="181" t="str">
        <f>'Výpis 1'!A45</f>
        <v>Vyhrazujeme si právo změny cen materiálů i služeb. © Ligno mat s.r.o. 2020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0"/>
    </row>
    <row r="46" spans="1:13" ht="12.75" customHeight="1" x14ac:dyDescent="0.3">
      <c r="A46" s="15"/>
      <c r="B46" s="15"/>
      <c r="C46" s="15"/>
      <c r="D46" s="14"/>
      <c r="E46" s="14"/>
      <c r="F46" s="14"/>
      <c r="G46" s="14"/>
      <c r="H46" s="14"/>
      <c r="I46" s="14"/>
      <c r="J46" s="14"/>
      <c r="K46" s="14"/>
      <c r="L46" s="14"/>
      <c r="M46" s="20"/>
    </row>
    <row r="47" spans="1:13" ht="13.8" hidden="1" x14ac:dyDescent="0.3">
      <c r="A47" s="1"/>
    </row>
    <row r="48" spans="1:13" ht="13.8" hidden="1" x14ac:dyDescent="0.3">
      <c r="A48" s="1"/>
    </row>
    <row r="49" spans="1:1" ht="13.8" hidden="1" x14ac:dyDescent="0.3">
      <c r="A49" s="1"/>
    </row>
    <row r="50" spans="1:1" ht="13.8" hidden="1" x14ac:dyDescent="0.3">
      <c r="A50" s="1"/>
    </row>
    <row r="51" spans="1:1" ht="13.8" hidden="1" x14ac:dyDescent="0.3">
      <c r="A51" s="1"/>
    </row>
    <row r="52" spans="1:1" ht="13.8" hidden="1" x14ac:dyDescent="0.3">
      <c r="A52" s="1"/>
    </row>
    <row r="53" spans="1:1" ht="13.8" hidden="1" x14ac:dyDescent="0.3">
      <c r="A53" s="1"/>
    </row>
    <row r="54" spans="1:1" ht="13.8" hidden="1" x14ac:dyDescent="0.3">
      <c r="A54" s="1"/>
    </row>
    <row r="55" spans="1:1" ht="13.8" hidden="1" x14ac:dyDescent="0.3">
      <c r="A55" s="1"/>
    </row>
    <row r="56" spans="1:1" ht="13.8" hidden="1" x14ac:dyDescent="0.3">
      <c r="A56" s="1"/>
    </row>
    <row r="57" spans="1:1" ht="13.8" hidden="1" x14ac:dyDescent="0.3">
      <c r="A57" s="1"/>
    </row>
    <row r="58" spans="1:1" ht="13.8" hidden="1" x14ac:dyDescent="0.3">
      <c r="A58" s="1"/>
    </row>
    <row r="59" spans="1:1" ht="13.8" hidden="1" x14ac:dyDescent="0.3">
      <c r="A59" s="1"/>
    </row>
    <row r="60" spans="1:1" ht="13.8" hidden="1" x14ac:dyDescent="0.3">
      <c r="A60" s="1"/>
    </row>
    <row r="61" spans="1:1" ht="13.8" hidden="1" x14ac:dyDescent="0.3">
      <c r="A61" s="1"/>
    </row>
    <row r="62" spans="1:1" ht="13.8" hidden="1" x14ac:dyDescent="0.3">
      <c r="A62" s="1"/>
    </row>
    <row r="63" spans="1:1" ht="13.8" hidden="1" x14ac:dyDescent="0.3">
      <c r="A63" s="1"/>
    </row>
    <row r="64" spans="1:1" ht="13.8" hidden="1" x14ac:dyDescent="0.3">
      <c r="A64" s="1"/>
    </row>
    <row r="65" spans="1:1" ht="13.8" hidden="1" x14ac:dyDescent="0.3">
      <c r="A65" s="1"/>
    </row>
    <row r="66" spans="1:1" ht="13.8" hidden="1" x14ac:dyDescent="0.3">
      <c r="A66" s="1"/>
    </row>
    <row r="67" spans="1:1" ht="13.8" hidden="1" x14ac:dyDescent="0.3">
      <c r="A67" s="1"/>
    </row>
    <row r="68" spans="1:1" ht="13.8" hidden="1" x14ac:dyDescent="0.3">
      <c r="A68" s="1"/>
    </row>
    <row r="69" spans="1:1" ht="13.8" hidden="1" x14ac:dyDescent="0.3">
      <c r="A69" s="1"/>
    </row>
    <row r="70" spans="1:1" ht="13.8" hidden="1" x14ac:dyDescent="0.3">
      <c r="A70" s="1"/>
    </row>
    <row r="71" spans="1:1" ht="13.8" hidden="1" x14ac:dyDescent="0.3">
      <c r="A71" s="1"/>
    </row>
    <row r="72" spans="1:1" ht="13.8" hidden="1" x14ac:dyDescent="0.3">
      <c r="A72" s="1"/>
    </row>
    <row r="73" spans="1:1" ht="13.8" hidden="1" x14ac:dyDescent="0.3">
      <c r="A73" s="1"/>
    </row>
    <row r="74" spans="1:1" ht="13.8" hidden="1" x14ac:dyDescent="0.3"/>
    <row r="75" spans="1:1" ht="13.8" hidden="1" x14ac:dyDescent="0.3"/>
  </sheetData>
  <sheetProtection algorithmName="SHA-512" hashValue="lyOrdxZxxcYVeQUKQIjPrlqrE0Oe8MRXLzoWhalRqs5Z6m1AVxXC7ueswn2ylMcE5WP/UGdVWYvlyiqyfwRijw==" saltValue="7KW/QPFg2M3GW0+4ZvRrhg==" spinCount="100000" sheet="1" objects="1" scenarios="1" selectLockedCells="1"/>
  <mergeCells count="79">
    <mergeCell ref="A45:L45"/>
    <mergeCell ref="M2:M5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L13:L14"/>
    <mergeCell ref="A1:D1"/>
    <mergeCell ref="E1:G1"/>
    <mergeCell ref="A2:B2"/>
    <mergeCell ref="C2:G2"/>
    <mergeCell ref="H2:J2"/>
    <mergeCell ref="H3:J3"/>
    <mergeCell ref="H4:J4"/>
    <mergeCell ref="K2:L2"/>
    <mergeCell ref="K3:L3"/>
    <mergeCell ref="K4:L4"/>
    <mergeCell ref="A8:B8"/>
    <mergeCell ref="H5:J5"/>
    <mergeCell ref="K5:L5"/>
    <mergeCell ref="D11:E11"/>
    <mergeCell ref="H13:H14"/>
    <mergeCell ref="I13:I14"/>
    <mergeCell ref="J13:J14"/>
    <mergeCell ref="K13:K14"/>
    <mergeCell ref="H10:L11"/>
    <mergeCell ref="F10:G10"/>
    <mergeCell ref="A13:A14"/>
    <mergeCell ref="B13:C14"/>
    <mergeCell ref="F11:G11"/>
    <mergeCell ref="D13:D14"/>
    <mergeCell ref="D10:E10"/>
    <mergeCell ref="E13:E14"/>
    <mergeCell ref="F13:F14"/>
    <mergeCell ref="G13:G14"/>
    <mergeCell ref="A3:B3"/>
    <mergeCell ref="C3:G3"/>
    <mergeCell ref="A4:B4"/>
    <mergeCell ref="C4:G4"/>
    <mergeCell ref="D8:E8"/>
    <mergeCell ref="F8:G8"/>
    <mergeCell ref="H9:L9"/>
    <mergeCell ref="A5:B5"/>
    <mergeCell ref="C5:G5"/>
    <mergeCell ref="A6:G6"/>
    <mergeCell ref="H6:L6"/>
    <mergeCell ref="A7:B7"/>
    <mergeCell ref="D7:E7"/>
    <mergeCell ref="F7:G7"/>
    <mergeCell ref="H7:L8"/>
    <mergeCell ref="A9:B9"/>
    <mergeCell ref="D9:E9"/>
    <mergeCell ref="F9:G9"/>
  </mergeCells>
  <conditionalFormatting sqref="M6 M12:M13">
    <cfRule type="notContainsBlanks" dxfId="13" priority="857">
      <formula>LEN(TRIM(M6))&gt;0</formula>
    </cfRule>
  </conditionalFormatting>
  <conditionalFormatting sqref="M14">
    <cfRule type="expression" dxfId="12" priority="849">
      <formula>M14="Zkontrolujte, prosím, výpis dílců."</formula>
    </cfRule>
    <cfRule type="expression" dxfId="11" priority="850">
      <formula>M14="Doplňte hlavičku v listu Výpis 1."</formula>
    </cfRule>
    <cfRule type="cellIs" dxfId="10" priority="855" operator="equal">
      <formula>"Uveďte, prosím, termín dodání."</formula>
    </cfRule>
    <cfRule type="cellIs" dxfId="9" priority="856" operator="equal">
      <formula>"Hlavička a výpis jsou v pořádku."</formula>
    </cfRule>
  </conditionalFormatting>
  <conditionalFormatting sqref="M45">
    <cfRule type="expression" dxfId="8" priority="851">
      <formula>M45&lt;&gt;""</formula>
    </cfRule>
    <cfRule type="expression" dxfId="7" priority="852">
      <formula>M45="Formulář počítá množství materiálu (včetně 17 % prořezu) a jeho cenu na m2."</formula>
    </cfRule>
  </conditionalFormatting>
  <conditionalFormatting sqref="M17:M44">
    <cfRule type="notContainsBlanks" dxfId="6" priority="168">
      <formula>LEN(TRIM(M17))&gt;0</formula>
    </cfRule>
  </conditionalFormatting>
  <conditionalFormatting sqref="M15:M44">
    <cfRule type="expression" dxfId="5" priority="167">
      <formula>OR($K15="x",$K15="xx")</formula>
    </cfRule>
  </conditionalFormatting>
  <conditionalFormatting sqref="M15:M16">
    <cfRule type="notContainsBlanks" dxfId="4" priority="166">
      <formula>LEN(TRIM(M15))&gt;0</formula>
    </cfRule>
  </conditionalFormatting>
  <conditionalFormatting sqref="M7:M11">
    <cfRule type="notContainsBlanks" dxfId="3" priority="110">
      <formula>LEN(TRIM(M7))&gt;0</formula>
    </cfRule>
  </conditionalFormatting>
  <conditionalFormatting sqref="A15:L44">
    <cfRule type="expression" dxfId="2" priority="3">
      <formula>OR($K15="x",$K15="xx")</formula>
    </cfRule>
  </conditionalFormatting>
  <conditionalFormatting sqref="B15:C44">
    <cfRule type="expression" dxfId="1" priority="2">
      <formula>AND(NOT(ISNUMBER($D15)),ISNUMBER($D16))</formula>
    </cfRule>
  </conditionalFormatting>
  <conditionalFormatting sqref="D15:L44">
    <cfRule type="expression" dxfId="0" priority="1">
      <formula>AND(NOT(ISNUMBER($D15)),ISNUMBER($D16))</formula>
    </cfRule>
  </conditionalFormatting>
  <dataValidations count="8">
    <dataValidation type="date" operator="greaterThanOrEqual" allowBlank="1" showInputMessage="1" showErrorMessage="1" errorTitle="Neplatné datum" error="Zdejte, prosím, požadovaný termín v budoucnosti(!) ve formátu DD.MM.RRRR." sqref="H10:L12" xr:uid="{00000000-0002-0000-0800-000000000000}">
      <formula1>TODAY()</formula1>
    </dataValidation>
    <dataValidation type="decimal" operator="greaterThan" allowBlank="1" showInputMessage="1" showErrorMessage="1" errorTitle="Neplatný rozměr" error="Rozměr může být zadán pouze ve formě desetinného čísla většího než 0. Rozměry zadávejte v mm." sqref="G15:G44 D15:D44" xr:uid="{965ACCAA-6EF5-4A5B-976D-E7BB42262AC3}">
      <formula1>0</formula1>
    </dataValidation>
    <dataValidation type="whole" operator="greaterThanOrEqual" allowBlank="1" showInputMessage="1" showErrorMessage="1" errorTitle="Neplatný údaj" error="Zadejte celočíselný počet kusů 1 nebo více." sqref="J15:J44" xr:uid="{E7BB10AD-C68F-4409-9A04-1250665B5AC0}">
      <formula1>1</formula1>
    </dataValidation>
    <dataValidation type="list" allowBlank="1" showInputMessage="1" showErrorMessage="1" errorTitle="Nesprávná hodnota" error="Pole smí obsahovat pouze křížek (písmeno x), dva křížky (xx), nebo musí zůstat prázdné." sqref="K15:K44" xr:uid="{38382036-A75F-4453-BEF6-57B978FBFF45}">
      <formula1>"x, xx"</formula1>
    </dataValidation>
    <dataValidation allowBlank="1" showDropDown="1" showErrorMessage="1" errorTitle="CHYBA" error="Pole smí obsahovat pouze jednu z hodnot &quot;M&quot; nebo&quot;V&quot;." sqref="I1" xr:uid="{00000000-0002-0000-0800-000005000000}"/>
    <dataValidation allowBlank="1" showInputMessage="1" showErrorMessage="1" promptTitle="Vaše jméno, firma" sqref="C2:G2" xr:uid="{00000000-0002-0000-0800-000006000000}"/>
    <dataValidation allowBlank="1" showInputMessage="1" sqref="H7:L8" xr:uid="{00000000-0002-0000-0800-000007000000}"/>
    <dataValidation type="list" allowBlank="1" showErrorMessage="1" errorTitle="Chybné označení hrany" error="Hranu lze označit pouze hodnotami:_x000a_1; 2; 5; 8 nebo p" sqref="H15:I44 E15:F44" xr:uid="{489179A0-CABD-41C4-A82C-2F1981138CC6}">
      <formula1>"1,2,5,8,p,f,5f,pf"</formula1>
    </dataValidation>
  </dataValidations>
  <hyperlinks>
    <hyperlink ref="K5" r:id="rId1" xr:uid="{00000000-0004-0000-0800-000000000000}"/>
    <hyperlink ref="K4" r:id="rId2" xr:uid="{00000000-0004-0000-0800-000001000000}"/>
  </hyperlinks>
  <pageMargins left="0.43307086614173229" right="0.23622047244094491" top="0.59055118110236227" bottom="0.39370078740157483" header="0.31496062992125984" footer="0.31496062992125984"/>
  <pageSetup paperSize="9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Výpis 1</vt:lpstr>
      <vt:lpstr>Výpis 2</vt:lpstr>
      <vt:lpstr>Výpis 3</vt:lpstr>
      <vt:lpstr>Výpis 4</vt:lpstr>
      <vt:lpstr>'Výpis 1'!Oblast_tisku</vt:lpstr>
      <vt:lpstr>'Výpis 2'!Oblast_tisku</vt:lpstr>
      <vt:lpstr>'Výpis 3'!Oblast_tisku</vt:lpstr>
      <vt:lpstr>'Výpis 4'!Oblast_tisku</vt:lpstr>
    </vt:vector>
  </TitlesOfParts>
  <Company>Ligno mat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formátování</dc:title>
  <dc:creator>Ligno mat s.r.o.</dc:creator>
  <cp:lastModifiedBy>Tom Pelisek</cp:lastModifiedBy>
  <cp:lastPrinted>2020-07-15T10:51:01Z</cp:lastPrinted>
  <dcterms:created xsi:type="dcterms:W3CDTF">2008-03-20T14:06:53Z</dcterms:created>
  <dcterms:modified xsi:type="dcterms:W3CDTF">2020-08-11T10:01:56Z</dcterms:modified>
</cp:coreProperties>
</file>